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0" windowWidth="7230" windowHeight="9090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</sheets>
  <definedNames>
    <definedName name="_xlnm.Print_Area" localSheetId="5">'RSD A Träger'!$A:$E</definedName>
    <definedName name="_xlnm.Print_Titles" localSheetId="5">'RSD A Träger'!$1:$3</definedName>
    <definedName name="_xlnm.Print_Titles" localSheetId="7">'RSD B Träger'!$1:$3</definedName>
  </definedNames>
  <calcPr fullCalcOnLoad="1"/>
</workbook>
</file>

<file path=xl/sharedStrings.xml><?xml version="1.0" encoding="utf-8"?>
<sst xmlns="http://schemas.openxmlformats.org/spreadsheetml/2006/main" count="4949" uniqueCount="258">
  <si>
    <t>Hilfeart</t>
  </si>
  <si>
    <t>BLB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</si>
  <si>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</si>
  <si>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</si>
  <si>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</si>
  <si>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</si>
  <si>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</si>
  <si>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</si>
  <si>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</si>
  <si>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</si>
  <si>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</si>
  <si>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</si>
  <si>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</si>
  <si>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Familientherapie (an festem Ort)</t>
  </si>
  <si>
    <t>Familientherapie (aufsuchende)</t>
  </si>
  <si>
    <t>Integrative Lerntherapie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</si>
  <si>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</si>
  <si>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</si>
  <si>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</si>
  <si>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</si>
  <si>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</si>
  <si>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</si>
  <si>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</si>
  <si>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</si>
  <si>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</si>
  <si>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Großpflege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</si>
  <si>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</si>
  <si>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</si>
  <si>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</si>
  <si>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</si>
  <si>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</si>
  <si>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</si>
  <si>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</si>
  <si>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</si>
  <si>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</si>
  <si>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</si>
  <si>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Spezifische ambulante Hilfen</t>
  </si>
  <si>
    <t>4040 / 671 54 / 160</t>
  </si>
  <si>
    <t>4040 / 671 54 / 161</t>
  </si>
  <si>
    <t>4042 / 671 86 / 000</t>
  </si>
  <si>
    <t>4042 / 671 58 / 176</t>
  </si>
  <si>
    <t>4042 / 671 58 / 175</t>
  </si>
  <si>
    <t>4042 / 671 58 / 174</t>
  </si>
  <si>
    <t>4042 / 671 58 / 177</t>
  </si>
  <si>
    <t>4042 / 671 87 / 000</t>
  </si>
  <si>
    <t>4042 / 671 49 / 000</t>
  </si>
  <si>
    <t>4042 / 671 56 / 120</t>
  </si>
  <si>
    <t>4042 / 671 42 / 137</t>
  </si>
  <si>
    <t>4042 / 671 42 / 132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</si>
  <si>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</si>
  <si>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</si>
  <si>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</si>
  <si>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</si>
  <si>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</si>
  <si>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</si>
  <si>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</si>
  <si>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</si>
  <si>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</si>
  <si>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4042 / 671 58 / 179</t>
  </si>
  <si>
    <t>4042 / 671 58 / 178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</si>
  <si>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</si>
  <si>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</si>
  <si>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</si>
  <si>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</si>
  <si>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</si>
  <si>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</si>
  <si>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</si>
  <si>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</si>
  <si>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</si>
  <si>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</si>
  <si>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</si>
  <si>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</si>
  <si>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</si>
  <si>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</si>
  <si>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</si>
  <si>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</si>
  <si>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</si>
  <si>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</si>
  <si>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4042 / 671 42 / 138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</si>
  <si>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</si>
  <si>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</si>
  <si>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</si>
  <si>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</si>
  <si>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</si>
  <si>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</si>
  <si>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</si>
  <si>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</si>
  <si>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</si>
  <si>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</si>
  <si>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</si>
  <si>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</si>
  <si>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4042 / 671 42 / 139</t>
  </si>
  <si>
    <t>Wochenpflege</t>
  </si>
  <si>
    <t>Teilstationäre Familienpflege</t>
  </si>
  <si>
    <t>§ 32, 2</t>
  </si>
  <si>
    <t>Beratung und Begleitung von Pflegeeltern</t>
  </si>
  <si>
    <t>§42</t>
  </si>
  <si>
    <t>Krisenintervention/Inobhutnahme-Fam.Bereitschaftsbetr.</t>
  </si>
  <si>
    <t>4042 / 671 45 / 141</t>
  </si>
  <si>
    <t>Sozialpädagog. Krisenintervention-Unterbringung</t>
  </si>
  <si>
    <t>Sozialpädagog. Krisenintervention-Erstberatung</t>
  </si>
  <si>
    <t>4042 / 671 45 / 142</t>
  </si>
  <si>
    <t>Unterbringung in Notdiensten freier Träger</t>
  </si>
  <si>
    <t>4040 / 671 23 / 172</t>
  </si>
  <si>
    <t>4040 / 671 23 / 173</t>
  </si>
  <si>
    <t>4040 / 671 23 / 171</t>
  </si>
  <si>
    <t>Gem. Wohnform f.Mütter/Väter u.Kind.-rund-um-die-Uhr-Versorg.</t>
  </si>
  <si>
    <t>Gem. Wohnform f.Mütter/Väter u.Kind-Betr.in Einzelwohneinheiten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</si>
  <si>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</si>
  <si>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</si>
  <si>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</si>
  <si>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</si>
  <si>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</si>
  <si>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</si>
  <si>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</si>
  <si>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</si>
  <si>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</si>
  <si>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</si>
  <si>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</si>
  <si>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</si>
  <si>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</si>
  <si>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</si>
  <si>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</si>
  <si>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</si>
  <si>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</si>
  <si>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</si>
  <si>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</si>
  <si>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</si>
  <si>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</si>
  <si>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</si>
  <si>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</si>
  <si>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BEW+BVW greifen auf denselben Titel zurück</t>
  </si>
  <si>
    <t>4042 / 671 31 / 000*</t>
  </si>
  <si>
    <t>4042 / 671 42 / 140**</t>
  </si>
  <si>
    <t>Modulkosten Betreuung v.Pflegeeltern durch freie Fträger</t>
  </si>
  <si>
    <t>s.o.</t>
  </si>
  <si>
    <t>Hilfegewährungsort</t>
  </si>
  <si>
    <t>Anzahl</t>
  </si>
  <si>
    <t>Rechts-</t>
  </si>
  <si>
    <t>grundlage</t>
  </si>
  <si>
    <t xml:space="preserve">Anzahl </t>
  </si>
  <si>
    <t>Gruppen-</t>
  </si>
  <si>
    <t>Vollzeitpflege (vorm.Dauerpflege)</t>
  </si>
  <si>
    <t>Vollzeitpflege m.erweit.Förderbedarf (vorm.Heilpädagog.Pflege)</t>
  </si>
  <si>
    <t>befristete Vollzeitpflege (vorm.Kurzpflege)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</si>
  <si>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</si>
  <si>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</si>
  <si>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</si>
  <si>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</si>
  <si>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</si>
  <si>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</si>
  <si>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</si>
  <si>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</si>
  <si>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</si>
  <si>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</si>
  <si>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</si>
  <si>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4042 / 671 45 / 144</t>
  </si>
  <si>
    <t>für 2006:</t>
  </si>
  <si>
    <t>Reg.Team</t>
  </si>
  <si>
    <t>Fallzahlen aus der HzE-Datenbank :</t>
  </si>
  <si>
    <t>HzE-</t>
  </si>
  <si>
    <t>Datenbank</t>
  </si>
  <si>
    <t>Mengen-</t>
  </si>
  <si>
    <t>Statistik</t>
  </si>
  <si>
    <t>Differenz</t>
  </si>
  <si>
    <t>HzE / Mengen</t>
  </si>
  <si>
    <t>Gem.Wohnform f.Mütter/Väter u.Kind.-rund-um-die-Uhr-Versorg.</t>
  </si>
  <si>
    <t>Gem.Wohnform f.Mütter/Väter u.Kind-Betr.Einzelwohneinheiten</t>
  </si>
  <si>
    <t>grund-</t>
  </si>
  <si>
    <t>lage</t>
  </si>
  <si>
    <t>Gem.Wohnform f.Mütter/Väter u.Kind-Rund-um-die-Uhr-Versorg.</t>
  </si>
  <si>
    <t>IST-</t>
  </si>
  <si>
    <t>Produkt</t>
  </si>
  <si>
    <t>Nummer</t>
  </si>
  <si>
    <t>793 83</t>
  </si>
  <si>
    <t>787 39</t>
  </si>
  <si>
    <t>787 40</t>
  </si>
  <si>
    <t>787 41</t>
  </si>
  <si>
    <t>787 30</t>
  </si>
  <si>
    <t>787 31</t>
  </si>
  <si>
    <t>787 32</t>
  </si>
  <si>
    <t>787 33</t>
  </si>
  <si>
    <t>787 34</t>
  </si>
  <si>
    <t>787 35</t>
  </si>
  <si>
    <t>783 79</t>
  </si>
  <si>
    <t>783 83</t>
  </si>
  <si>
    <t>783 82</t>
  </si>
  <si>
    <t>783 80</t>
  </si>
  <si>
    <t>783 81</t>
  </si>
  <si>
    <t>794 00</t>
  </si>
  <si>
    <t>793 99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</si>
  <si>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</si>
  <si>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</si>
  <si>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4040 / 671 54 / 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</si>
  <si>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</si>
  <si>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</si>
  <si>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</si>
  <si>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</si>
  <si>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130</t>
    </r>
  </si>
  <si>
    <r>
      <t xml:space="preserve">4042 / 671 42 / </t>
    </r>
    <r>
      <rPr>
        <b/>
        <sz val="10"/>
        <rFont val="Arial"/>
        <family val="2"/>
      </rPr>
      <t>130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</si>
  <si>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</si>
  <si>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r>
      <t xml:space="preserve">siehe </t>
    </r>
    <r>
      <rPr>
        <b/>
        <sz val="10"/>
        <rFont val="Arial"/>
        <family val="2"/>
      </rPr>
      <t>671 31</t>
    </r>
  </si>
  <si>
    <r>
      <t>s.Ukt.:</t>
    </r>
    <r>
      <rPr>
        <b/>
        <sz val="10"/>
        <rFont val="Arial"/>
        <family val="2"/>
      </rPr>
      <t>141</t>
    </r>
  </si>
  <si>
    <r>
      <t xml:space="preserve">4042 / 671 45 / </t>
    </r>
    <r>
      <rPr>
        <b/>
        <sz val="10"/>
        <rFont val="Arial"/>
        <family val="2"/>
      </rPr>
      <t>141</t>
    </r>
  </si>
  <si>
    <t>\\\</t>
  </si>
  <si>
    <t>\\\\\\\\\\\\\\\\</t>
  </si>
  <si>
    <t>Gem.Wohnform f.Mütter/Väter u.Kind-Betr.i.Einzelwohneinheiten</t>
  </si>
  <si>
    <t>&lt;== Stand der Mengenstatistik-Daten</t>
  </si>
  <si>
    <t>&lt;== Stand der Ist-Ausgaben</t>
  </si>
  <si>
    <t>Monats - IST:</t>
  </si>
  <si>
    <t>&lt;== Stand der HzE Daten</t>
  </si>
  <si>
    <t xml:space="preserve">Mengen </t>
  </si>
  <si>
    <t>der HzE</t>
  </si>
  <si>
    <t>bei</t>
  </si>
  <si>
    <t>zahlen</t>
  </si>
  <si>
    <t>Fall-</t>
  </si>
  <si>
    <t>Ambulante Hilfen:</t>
  </si>
  <si>
    <t xml:space="preserve">Teilstationäre Hilfen: </t>
  </si>
  <si>
    <t>Stationäre Hilfen:</t>
  </si>
  <si>
    <t>Hilfen insgesamt:</t>
  </si>
  <si>
    <t>Bezirk</t>
  </si>
  <si>
    <t>Berlin</t>
  </si>
  <si>
    <t>Vollzeitpflege mit erweitertem Föderbedarf (vorm. Heilpädag. Pflege)</t>
  </si>
  <si>
    <t>Region C/RT 1</t>
  </si>
  <si>
    <t>Andere Bundesländer</t>
  </si>
  <si>
    <t>Vollzeitpflege (vorm. Dauerpflege)</t>
  </si>
  <si>
    <t>Region A/RT 2</t>
  </si>
  <si>
    <t>Brandenburg</t>
  </si>
  <si>
    <t>Region D/RT 1</t>
  </si>
  <si>
    <t>Region B/RT 2</t>
  </si>
  <si>
    <t>Region D/RT 2</t>
  </si>
  <si>
    <t>Sozialpädagogische begleitete außerbetriebliche Ausbildung</t>
  </si>
  <si>
    <t>Intensive sozialpädagogische Einzelbetreuung (stationär)</t>
  </si>
  <si>
    <t>Region A/RT 1</t>
  </si>
  <si>
    <t>Region C/RT 2</t>
  </si>
  <si>
    <t>Region C/unbegl. Minderj.</t>
  </si>
  <si>
    <t>befristete Vollzeitpflege (vorm. Kurzpflege)</t>
  </si>
  <si>
    <t>Gemeinsame Wohnformen für Mütter/Väter und Kinder - auslaufend</t>
  </si>
  <si>
    <t>§ 33/42</t>
  </si>
  <si>
    <t>Familiäre Bereitschaftspflege</t>
  </si>
  <si>
    <t>Region B/RT 1</t>
  </si>
  <si>
    <t>Intensive sozialpädagogische Einzelbetreuung (ambulant)</t>
  </si>
  <si>
    <t>Betreuung und Versorgung in Notsituationen</t>
  </si>
  <si>
    <t>Region A/WiJu</t>
  </si>
  <si>
    <t>Region B/WiJu</t>
  </si>
  <si>
    <t>Ausland</t>
  </si>
  <si>
    <t>Gemeinsame Wohnformen für Mütter/Väter und Kinder - 24 Std.</t>
  </si>
  <si>
    <t>Region D/WiJu</t>
  </si>
  <si>
    <t>Region C/WiJu</t>
  </si>
  <si>
    <t>Gemeinsame Wohnformen für Mütter/Väter und Kinder - Einzelwohnen mit Kinderbetreuung</t>
  </si>
  <si>
    <t>Gemeinsame Wohnformen für Mütter/Väter und Kinder - Einzelwohnen ohne Kinderbetreuung</t>
  </si>
  <si>
    <t>§ 28</t>
  </si>
  <si>
    <t>Erziehungsberatung</t>
  </si>
  <si>
    <t>+ 1 Erziehungsberatung</t>
  </si>
  <si>
    <t>Hilfeplanender</t>
  </si>
  <si>
    <t>Dienst</t>
  </si>
  <si>
    <t>&lt;== Stand der Mengenstatistik-Daten ( Änderung )</t>
  </si>
  <si>
    <t>&lt;== Stand der Mengenstatistik-Daten ( Eingabe 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</si>
</sst>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.5"/>
      <name val="Arial"/>
      <family val="0"/>
    </font>
    <font>
      <b/>
      <sz val="10.75"/>
      <name val="Arial"/>
      <family val="0"/>
    </font>
    <font>
      <b/>
      <sz val="12"/>
      <name val="Arial"/>
      <family val="0"/>
    </font>
    <font>
      <sz val="8.25"/>
      <name val="Arial"/>
      <family val="0"/>
    </font>
    <font>
      <b/>
      <sz val="9.75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sz val="8.5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u val="single"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17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4" fontId="1" fillId="2" borderId="0" xfId="0" applyNumberFormat="1" applyFont="1" applyFill="1" applyAlignment="1">
      <alignment/>
    </xf>
    <xf numFmtId="14" fontId="2" fillId="2" borderId="0" xfId="0" applyNumberFormat="1" applyFont="1" applyFill="1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0" xfId="0" applyFont="1" applyAlignment="1" quotePrefix="1">
      <alignment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Gesamtübersicht!$D$54:$D$56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525"/>
          <c:y val="0.22275"/>
          <c:w val="0.60525"/>
          <c:h val="0.68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175"/>
          <c:y val="0.45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2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25"/>
          <c:y val="0.2415"/>
          <c:w val="0.63075"/>
          <c:h val="0.6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25"/>
          <c:y val="0.43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Gesamtübersicht!$G$49:$K$49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5"/>
          <c:y val="0.2375"/>
          <c:w val="0.6625"/>
          <c:h val="0.60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85"/>
          <c:y val="0.1475"/>
          <c:w val="0.71675"/>
          <c:h val="0.74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5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4"/>
          <c:y val="0.1405"/>
          <c:w val="0.6425"/>
          <c:h val="0.76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5"/>
          <c:y val="0.51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05"/>
          <c:y val="0.23225"/>
          <c:w val="0.60075"/>
          <c:h val="0.662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5"/>
          <c:y val="0.45975"/>
          <c:w val="0.0615"/>
          <c:h val="0.2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0.71575</cdr:x>
      <cdr:y>0.4</cdr:y>
    </cdr:from>
    <cdr:to>
      <cdr:x>0.738</cdr:x>
      <cdr:y>0.41775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1066800"/>
          <a:ext cx="8572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0.661</cdr:x>
      <cdr:y>0.784</cdr:y>
    </cdr:from>
    <cdr:to>
      <cdr:x>0.68825</cdr:x>
      <cdr:y>0.80175</cdr:y>
    </cdr:to>
    <cdr:sp>
      <cdr:nvSpPr>
        <cdr:cNvPr id="2" name="TextBox 2"/>
        <cdr:cNvSpPr txBox="1">
          <a:spLocks noChangeArrowheads="1"/>
        </cdr:cNvSpPr>
      </cdr:nvSpPr>
      <cdr:spPr>
        <a:xfrm>
          <a:off x="2533650" y="2085975"/>
          <a:ext cx="10477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0.06375</cdr:x>
      <cdr:y>0.59975</cdr:y>
    </cdr:from>
    <cdr:to>
      <cdr:x>0.086</cdr:x>
      <cdr:y>0.6175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1590675"/>
          <a:ext cx="8572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0.68375</cdr:x>
      <cdr:y>0.37375</cdr:y>
    </cdr:from>
    <cdr:to>
      <cdr:x>0.70025</cdr:x>
      <cdr:y>0.39125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1009650"/>
          <a:ext cx="7620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0.61525</cdr:x>
      <cdr:y>0.75425</cdr:y>
    </cdr:from>
    <cdr:to>
      <cdr:x>0.63575</cdr:x>
      <cdr:y>0.77175</cdr:y>
    </cdr:to>
    <cdr:sp>
      <cdr:nvSpPr>
        <cdr:cNvPr id="2" name="TextBox 2"/>
        <cdr:cNvSpPr txBox="1">
          <a:spLocks noChangeArrowheads="1"/>
        </cdr:cNvSpPr>
      </cdr:nvSpPr>
      <cdr:spPr>
        <a:xfrm>
          <a:off x="2847975" y="2038350"/>
          <a:ext cx="9525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0.00675</cdr:x>
      <cdr:y>0.42</cdr:y>
    </cdr:from>
    <cdr:to>
      <cdr:x>0.0335</cdr:x>
      <cdr:y>0.441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133475"/>
          <a:ext cx="123825" cy="57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0.63925</cdr:x>
      <cdr:y>0.20925</cdr:y>
    </cdr:from>
    <cdr:to>
      <cdr:x>0.67</cdr:x>
      <cdr:y>0.21975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561975"/>
          <a:ext cx="1238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0.704</cdr:x>
      <cdr:y>0.358</cdr:y>
    </cdr:from>
    <cdr:to>
      <cdr:x>0.7275</cdr:x>
      <cdr:y>0.3755</cdr:y>
    </cdr:to>
    <cdr:sp>
      <cdr:nvSpPr>
        <cdr:cNvPr id="2" name="TextBox 2"/>
        <cdr:cNvSpPr txBox="1">
          <a:spLocks noChangeArrowheads="1"/>
        </cdr:cNvSpPr>
      </cdr:nvSpPr>
      <cdr:spPr>
        <a:xfrm>
          <a:off x="2838450" y="962025"/>
          <a:ext cx="95250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0.6815</cdr:y>
    </cdr:from>
    <cdr:to>
      <cdr:x>0.03075</cdr:x>
      <cdr:y>0.692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838325"/>
          <a:ext cx="123825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58</xdr:row>
      <xdr:rowOff>28575</xdr:rowOff>
    </xdr:from>
    <xdr:to>
      <xdr:col>2</xdr:col>
      <xdr:colOff>657225</xdr:colOff>
      <xdr:row>74</xdr:row>
      <xdr:rowOff>152400</xdr:rowOff>
    </xdr:to>
    <xdr:graphicFrame>
      <xdr:nvGraphicFramePr>
        <xdr:cNvPr id="1" name="Chart 2"/>
        <xdr:cNvGraphicFramePr/>
      </xdr:nvGraphicFramePr>
      <xdr:xfrm>
        <a:off x="180975" y="9420225"/>
        <a:ext cx="4629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58</xdr:row>
      <xdr:rowOff>28575</xdr:rowOff>
    </xdr:from>
    <xdr:to>
      <xdr:col>9</xdr:col>
      <xdr:colOff>76200</xdr:colOff>
      <xdr:row>74</xdr:row>
      <xdr:rowOff>142875</xdr:rowOff>
    </xdr:to>
    <xdr:graphicFrame>
      <xdr:nvGraphicFramePr>
        <xdr:cNvPr id="2" name="Chart 3"/>
        <xdr:cNvGraphicFramePr/>
      </xdr:nvGraphicFramePr>
      <xdr:xfrm>
        <a:off x="5000625" y="9420225"/>
        <a:ext cx="40386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0.6635</cdr:x>
      <cdr:y>0.23375</cdr:y>
    </cdr:from>
    <cdr:to>
      <cdr:x>0.82875</cdr:x>
      <cdr:y>0.28325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628650"/>
          <a:ext cx="704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0.53525</cdr:x>
      <cdr:y>0.921</cdr:y>
    </cdr:from>
    <cdr:to>
      <cdr:x>0.72725</cdr:x>
      <cdr:y>0.9705</cdr:y>
    </cdr:to>
    <cdr:sp>
      <cdr:nvSpPr>
        <cdr:cNvPr id="2" name="TextBox 2"/>
        <cdr:cNvSpPr txBox="1">
          <a:spLocks noChangeArrowheads="1"/>
        </cdr:cNvSpPr>
      </cdr:nvSpPr>
      <cdr:spPr>
        <a:xfrm>
          <a:off x="2276475" y="2476500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0.054</cdr:x>
      <cdr:y>0.3545</cdr:y>
    </cdr:from>
    <cdr:to>
      <cdr:x>0.159</cdr:x>
      <cdr:y>0.45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952500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0.144</cdr:y>
    </cdr:from>
    <cdr:to>
      <cdr:x>0.81075</cdr:x>
      <cdr:y>0.201</cdr:y>
    </cdr:to>
    <cdr:sp>
      <cdr:nvSpPr>
        <cdr:cNvPr id="1" name="TextBox 1"/>
        <cdr:cNvSpPr txBox="1">
          <a:spLocks noChangeArrowheads="1"/>
        </cdr:cNvSpPr>
      </cdr:nvSpPr>
      <cdr:spPr>
        <a:xfrm>
          <a:off x="2933700" y="381000"/>
          <a:ext cx="704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0.68825</cdr:x>
      <cdr:y>0.304</cdr:y>
    </cdr:from>
    <cdr:to>
      <cdr:x>0.81125</cdr:x>
      <cdr:y>0.3965</cdr:y>
    </cdr:to>
    <cdr:sp>
      <cdr:nvSpPr>
        <cdr:cNvPr id="2" name="TextBox 2"/>
        <cdr:cNvSpPr txBox="1">
          <a:spLocks noChangeArrowheads="1"/>
        </cdr:cNvSpPr>
      </cdr:nvSpPr>
      <cdr:spPr>
        <a:xfrm>
          <a:off x="3086100" y="809625"/>
          <a:ext cx="552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0.0435</cdr:x>
      <cdr:y>0.5185</cdr:y>
    </cdr:from>
    <cdr:to>
      <cdr:x>0.13875</cdr:x>
      <cdr:y>0.611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0" y="1381125"/>
          <a:ext cx="4286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57</xdr:row>
      <xdr:rowOff>66675</xdr:rowOff>
    </xdr:from>
    <xdr:to>
      <xdr:col>2</xdr:col>
      <xdr:colOff>285750</xdr:colOff>
      <xdr:row>74</xdr:row>
      <xdr:rowOff>9525</xdr:rowOff>
    </xdr:to>
    <xdr:graphicFrame>
      <xdr:nvGraphicFramePr>
        <xdr:cNvPr id="1" name="Chart 2"/>
        <xdr:cNvGraphicFramePr/>
      </xdr:nvGraphicFramePr>
      <xdr:xfrm>
        <a:off x="171450" y="9258300"/>
        <a:ext cx="4267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400050</xdr:colOff>
      <xdr:row>57</xdr:row>
      <xdr:rowOff>76200</xdr:rowOff>
    </xdr:from>
    <xdr:to>
      <xdr:col>9</xdr:col>
      <xdr:colOff>114300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4552950" y="9267825"/>
        <a:ext cx="44958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0.69025</cdr:x>
      <cdr:y>0.33175</cdr:y>
    </cdr:from>
    <cdr:to>
      <cdr:x>0.74925</cdr:x>
      <cdr:y>0.381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89535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0.629</cdr:x>
      <cdr:y>0.7695</cdr:y>
    </cdr:from>
    <cdr:to>
      <cdr:x>0.7055</cdr:x>
      <cdr:y>0.81875</cdr:y>
    </cdr:to>
    <cdr:sp>
      <cdr:nvSpPr>
        <cdr:cNvPr id="2" name="TextBox 2"/>
        <cdr:cNvSpPr txBox="1">
          <a:spLocks noChangeArrowheads="1"/>
        </cdr:cNvSpPr>
      </cdr:nvSpPr>
      <cdr:spPr>
        <a:xfrm>
          <a:off x="2743200" y="2076450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0.04275</cdr:x>
      <cdr:y>0.42775</cdr:y>
    </cdr:from>
    <cdr:to>
      <cdr:x>0.10175</cdr:x>
      <cdr:y>0.477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1152525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0.67275</cdr:x>
      <cdr:y>0.102</cdr:y>
    </cdr:from>
    <cdr:to>
      <cdr:x>0.8195</cdr:x>
      <cdr:y>0.231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276225"/>
          <a:ext cx="6477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0.7025</cdr:x>
      <cdr:y>0.29425</cdr:y>
    </cdr:from>
    <cdr:to>
      <cdr:x>0.8925</cdr:x>
      <cdr:y>0.4335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800100"/>
          <a:ext cx="83820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0.00875</cdr:x>
      <cdr:y>0.753</cdr:y>
    </cdr:from>
    <cdr:to>
      <cdr:x>0.23775</cdr:x>
      <cdr:y>0.82625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2057400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57</xdr:row>
      <xdr:rowOff>38100</xdr:rowOff>
    </xdr:from>
    <xdr:to>
      <xdr:col>2</xdr:col>
      <xdr:colOff>400050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190500" y="9267825"/>
        <a:ext cx="43624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457200</xdr:colOff>
      <xdr:row>57</xdr:row>
      <xdr:rowOff>28575</xdr:rowOff>
    </xdr:from>
    <xdr:to>
      <xdr:col>9</xdr:col>
      <xdr:colOff>85725</xdr:colOff>
      <xdr:row>74</xdr:row>
      <xdr:rowOff>9525</xdr:rowOff>
    </xdr:to>
    <xdr:graphicFrame>
      <xdr:nvGraphicFramePr>
        <xdr:cNvPr id="2" name="Chart 3"/>
        <xdr:cNvGraphicFramePr/>
      </xdr:nvGraphicFramePr>
      <xdr:xfrm>
        <a:off x="4610100" y="9258300"/>
        <a:ext cx="44100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0.68475</cdr:x>
      <cdr:y>0.49825</cdr:y>
    </cdr:from>
    <cdr:to>
      <cdr:x>0.695</cdr:x>
      <cdr:y>0.509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133350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0.5835</cdr:x>
      <cdr:y>0.2285</cdr:y>
    </cdr:from>
    <cdr:to>
      <cdr:x>0.59375</cdr:x>
      <cdr:y>0.23925</cdr:y>
    </cdr:to>
    <cdr:sp>
      <cdr:nvSpPr>
        <cdr:cNvPr id="2" name="TextBox 2"/>
        <cdr:cNvSpPr txBox="1">
          <a:spLocks noChangeArrowheads="1"/>
        </cdr:cNvSpPr>
      </cdr:nvSpPr>
      <cdr:spPr>
        <a:xfrm>
          <a:off x="2143125" y="60960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0.48375</cdr:x>
      <cdr:y>0.17125</cdr:y>
    </cdr:from>
    <cdr:to>
      <cdr:x>0.489</cdr:x>
      <cdr:y>0.17475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781175" y="4572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0.47925</cdr:x>
      <cdr:y>0.904</cdr:y>
    </cdr:from>
    <cdr:to>
      <cdr:x>0.63425</cdr:x>
      <cdr:y>0.9715</cdr:y>
    </cdr:to>
    <cdr:sp>
      <cdr:nvSpPr>
        <cdr:cNvPr id="4" name="TextBox 4"/>
        <cdr:cNvSpPr txBox="1">
          <a:spLocks noChangeArrowheads="1"/>
        </cdr:cNvSpPr>
      </cdr:nvSpPr>
      <cdr:spPr>
        <a:xfrm>
          <a:off x="1762125" y="241935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0.1375</cdr:x>
      <cdr:y>0.706</cdr:y>
    </cdr:from>
    <cdr:to>
      <cdr:x>0.26925</cdr:x>
      <cdr:y>0.802</cdr:y>
    </cdr:to>
    <cdr:sp>
      <cdr:nvSpPr>
        <cdr:cNvPr id="5" name="TextBox 5"/>
        <cdr:cNvSpPr txBox="1">
          <a:spLocks noChangeArrowheads="1"/>
        </cdr:cNvSpPr>
      </cdr:nvSpPr>
      <cdr:spPr>
        <a:xfrm>
          <a:off x="504825" y="1885950"/>
          <a:ext cx="4857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0.31275</cdr:x>
      <cdr:y>0.17125</cdr:y>
    </cdr:from>
    <cdr:to>
      <cdr:x>0.318</cdr:x>
      <cdr:y>0.17475</cdr:y>
    </cdr:to>
    <cdr:sp>
      <cdr:nvSpPr>
        <cdr:cNvPr id="6" name="TextBox 6"/>
        <cdr:cNvSpPr txBox="1">
          <a:spLocks noChangeArrowheads="1"/>
        </cdr:cNvSpPr>
      </cdr:nvSpPr>
      <cdr:spPr>
        <a:xfrm>
          <a:off x="1152525" y="4572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0.184</cdr:x>
      <cdr:y>0.2285</cdr:y>
    </cdr:from>
    <cdr:to>
      <cdr:x>0.19425</cdr:x>
      <cdr:y>0.23925</cdr:y>
    </cdr:to>
    <cdr:sp>
      <cdr:nvSpPr>
        <cdr:cNvPr id="7" name="TextBox 7"/>
        <cdr:cNvSpPr txBox="1">
          <a:spLocks noChangeArrowheads="1"/>
        </cdr:cNvSpPr>
      </cdr:nvSpPr>
      <cdr:spPr>
        <a:xfrm>
          <a:off x="676275" y="60960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57</xdr:row>
      <xdr:rowOff>66675</xdr:rowOff>
    </xdr:from>
    <xdr:to>
      <xdr:col>2</xdr:col>
      <xdr:colOff>19050</xdr:colOff>
      <xdr:row>73</xdr:row>
      <xdr:rowOff>142875</xdr:rowOff>
    </xdr:to>
    <xdr:graphicFrame>
      <xdr:nvGraphicFramePr>
        <xdr:cNvPr id="1" name="Chart 1"/>
        <xdr:cNvGraphicFramePr/>
      </xdr:nvGraphicFramePr>
      <xdr:xfrm>
        <a:off x="352425" y="9296400"/>
        <a:ext cx="38385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57150</xdr:colOff>
      <xdr:row>57</xdr:row>
      <xdr:rowOff>85725</xdr:rowOff>
    </xdr:from>
    <xdr:to>
      <xdr:col>10</xdr:col>
      <xdr:colOff>323850</xdr:colOff>
      <xdr:row>74</xdr:row>
      <xdr:rowOff>9525</xdr:rowOff>
    </xdr:to>
    <xdr:graphicFrame>
      <xdr:nvGraphicFramePr>
        <xdr:cNvPr id="2" name="Chart 2"/>
        <xdr:cNvGraphicFramePr/>
      </xdr:nvGraphicFramePr>
      <xdr:xfrm>
        <a:off x="4229100" y="9315450"/>
        <a:ext cx="36861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0.58275</cdr:x>
      <cdr:y>0.2515</cdr:y>
    </cdr:from>
    <cdr:to>
      <cdr:x>0.69725</cdr:x>
      <cdr:y>0.2865</cdr:y>
    </cdr:to>
    <cdr:sp>
      <cdr:nvSpPr>
        <cdr:cNvPr id="1" name="TextBox 1"/>
        <cdr:cNvSpPr txBox="1">
          <a:spLocks noChangeArrowheads="1"/>
        </cdr:cNvSpPr>
      </cdr:nvSpPr>
      <cdr:spPr>
        <a:xfrm>
          <a:off x="2619375" y="676275"/>
          <a:ext cx="5143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0.6635</cdr:x>
      <cdr:y>0.6935</cdr:y>
    </cdr:from>
    <cdr:to>
      <cdr:x>0.77575</cdr:x>
      <cdr:y>0.77775</cdr:y>
    </cdr:to>
    <cdr:sp>
      <cdr:nvSpPr>
        <cdr:cNvPr id="2" name="TextBox 2"/>
        <cdr:cNvSpPr txBox="1">
          <a:spLocks noChangeArrowheads="1"/>
        </cdr:cNvSpPr>
      </cdr:nvSpPr>
      <cdr:spPr>
        <a:xfrm>
          <a:off x="2981325" y="1876425"/>
          <a:ext cx="504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0.0075</cdr:x>
      <cdr:y>0.767</cdr:y>
    </cdr:from>
    <cdr:to>
      <cdr:x>0.11975</cdr:x>
      <cdr:y>0.802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2076450"/>
          <a:ext cx="50482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0.686</cdr:x>
      <cdr:y>0.20575</cdr:y>
    </cdr:from>
    <cdr:to>
      <cdr:x>0.83575</cdr:x>
      <cdr:y>0.248</cdr:y>
    </cdr:to>
    <cdr:sp>
      <cdr:nvSpPr>
        <cdr:cNvPr id="1" name="TextBox 1"/>
        <cdr:cNvSpPr txBox="1">
          <a:spLocks noChangeArrowheads="1"/>
        </cdr:cNvSpPr>
      </cdr:nvSpPr>
      <cdr:spPr>
        <a:xfrm>
          <a:off x="2828925" y="552450"/>
          <a:ext cx="6191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0.70675</cdr:x>
      <cdr:y>0.32975</cdr:y>
    </cdr:from>
    <cdr:to>
      <cdr:x>0.82425</cdr:x>
      <cdr:y>0.40725</cdr:y>
    </cdr:to>
    <cdr:sp>
      <cdr:nvSpPr>
        <cdr:cNvPr id="2" name="TextBox 2"/>
        <cdr:cNvSpPr txBox="1">
          <a:spLocks noChangeArrowheads="1"/>
        </cdr:cNvSpPr>
      </cdr:nvSpPr>
      <cdr:spPr>
        <a:xfrm>
          <a:off x="2914650" y="885825"/>
          <a:ext cx="485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0.2735</cdr:x>
      <cdr:y>0.8635</cdr:y>
    </cdr:from>
    <cdr:to>
      <cdr:x>0.368</cdr:x>
      <cdr:y>0.948</cdr:y>
    </cdr:to>
    <cdr:sp>
      <cdr:nvSpPr>
        <cdr:cNvPr id="3" name="TextBox 3"/>
        <cdr:cNvSpPr txBox="1">
          <a:spLocks noChangeArrowheads="1"/>
        </cdr:cNvSpPr>
      </cdr:nvSpPr>
      <cdr:spPr>
        <a:xfrm>
          <a:off x="1123950" y="2333625"/>
          <a:ext cx="390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0</xdr:rowOff>
    </xdr:from>
    <xdr:to>
      <xdr:col>2</xdr:col>
      <xdr:colOff>619125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38125" y="9229725"/>
        <a:ext cx="4495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57</xdr:row>
      <xdr:rowOff>9525</xdr:rowOff>
    </xdr:from>
    <xdr:to>
      <xdr:col>9</xdr:col>
      <xdr:colOff>123825</xdr:colOff>
      <xdr:row>73</xdr:row>
      <xdr:rowOff>123825</xdr:rowOff>
    </xdr:to>
    <xdr:graphicFrame>
      <xdr:nvGraphicFramePr>
        <xdr:cNvPr id="2" name="Chart 3"/>
        <xdr:cNvGraphicFramePr/>
      </xdr:nvGraphicFramePr>
      <xdr:xfrm>
        <a:off x="4800600" y="9239250"/>
        <a:ext cx="41338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0.71175</cdr:x>
      <cdr:y>0.2015</cdr:y>
    </cdr:from>
    <cdr:to>
      <cdr:x>0.78925</cdr:x>
      <cdr:y>0.27175</cdr:y>
    </cdr:to>
    <cdr:sp>
      <cdr:nvSpPr>
        <cdr:cNvPr id="1" name="TextBox 1"/>
        <cdr:cNvSpPr txBox="1">
          <a:spLocks noChangeArrowheads="1"/>
        </cdr:cNvSpPr>
      </cdr:nvSpPr>
      <cdr:spPr>
        <a:xfrm>
          <a:off x="3228975" y="54292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0.36225</cdr:x>
      <cdr:y>0.9455</cdr:y>
    </cdr:from>
    <cdr:to>
      <cdr:x>0.49425</cdr:x>
      <cdr:y>0.9805</cdr:y>
    </cdr:to>
    <cdr:sp>
      <cdr:nvSpPr>
        <cdr:cNvPr id="2" name="TextBox 2"/>
        <cdr:cNvSpPr txBox="1">
          <a:spLocks noChangeArrowheads="1"/>
        </cdr:cNvSpPr>
      </cdr:nvSpPr>
      <cdr:spPr>
        <a:xfrm>
          <a:off x="1638300" y="2562225"/>
          <a:ext cx="60007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0.0315</cdr:x>
      <cdr:y>0.2605</cdr:y>
    </cdr:from>
    <cdr:to>
      <cdr:x>0.105</cdr:x>
      <cdr:y>0.33075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7048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0.69875</cdr:x>
      <cdr:y>0.11225</cdr:y>
    </cdr:from>
    <cdr:to>
      <cdr:x>0.78275</cdr:x>
      <cdr:y>0.1825</cdr:y>
    </cdr:to>
    <cdr:sp>
      <cdr:nvSpPr>
        <cdr:cNvPr id="1" name="TextBox 1"/>
        <cdr:cNvSpPr txBox="1">
          <a:spLocks noChangeArrowheads="1"/>
        </cdr:cNvSpPr>
      </cdr:nvSpPr>
      <cdr:spPr>
        <a:xfrm>
          <a:off x="2933700" y="295275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0.723</cdr:x>
      <cdr:y>0.4325</cdr:y>
    </cdr:from>
    <cdr:to>
      <cdr:x>0.825</cdr:x>
      <cdr:y>0.50275</cdr:y>
    </cdr:to>
    <cdr:sp>
      <cdr:nvSpPr>
        <cdr:cNvPr id="2" name="TextBox 2"/>
        <cdr:cNvSpPr txBox="1">
          <a:spLocks noChangeArrowheads="1"/>
        </cdr:cNvSpPr>
      </cdr:nvSpPr>
      <cdr:spPr>
        <a:xfrm>
          <a:off x="3028950" y="1171575"/>
          <a:ext cx="428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0.02075</cdr:x>
      <cdr:y>0.882</cdr:y>
    </cdr:from>
    <cdr:to>
      <cdr:x>0.14325</cdr:x>
      <cdr:y>0.917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2390775"/>
          <a:ext cx="5143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28575</xdr:rowOff>
    </xdr:from>
    <xdr:to>
      <xdr:col>2</xdr:col>
      <xdr:colOff>628650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238125" y="9258300"/>
        <a:ext cx="4543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57</xdr:row>
      <xdr:rowOff>38100</xdr:rowOff>
    </xdr:from>
    <xdr:to>
      <xdr:col>9</xdr:col>
      <xdr:colOff>104775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4838700" y="9267825"/>
        <a:ext cx="42005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0" bestFit="1" customWidth="1"/>
    <col min="2" max="2" width="54.421875" style="0" customWidth="1"/>
    <col min="3" max="3" width="0.85546875" style="8" customWidth="1"/>
    <col min="4" max="4" width="7.57421875" style="0" customWidth="1"/>
    <col min="5" max="5" width="8.8515625" style="0" bestFit="1" customWidth="1"/>
    <col min="6" max="6" width="9.140625" style="1" bestFit="1" customWidth="1"/>
    <col min="7" max="7" width="4.7109375" style="0" bestFit="1" customWidth="1"/>
    <col min="8" max="11" width="6.7109375" style="0" bestFit="1" customWidth="1"/>
    <col min="12" max="12" width="9.140625" style="3" customWidth="1"/>
  </cols>
  <sheetData>
    <row r="1" spans="1:12" ht="12.75">
      <c r="A1" s="3" t="s">
        <v>138</v>
      </c>
      <c r="D1" s="3" t="s">
        <v>211</v>
      </c>
      <c r="F1" s="4" t="s">
        <v>164</v>
      </c>
      <c r="L1" s="3" t="s">
        <v>141</v>
      </c>
    </row>
    <row r="2" spans="1:12" ht="12.75">
      <c r="A2" s="3" t="s">
        <v>168</v>
      </c>
      <c r="C2" s="20" t="s">
        <v>81</v>
      </c>
      <c r="D2" s="3" t="s">
        <v>212</v>
      </c>
      <c r="E2" s="3" t="s">
        <v>162</v>
      </c>
      <c r="F2" s="4" t="s">
        <v>213</v>
      </c>
      <c r="G2" s="33" t="s">
        <v>159</v>
      </c>
      <c r="H2" s="34"/>
      <c r="I2" s="34"/>
      <c r="J2" s="34"/>
      <c r="K2" s="34"/>
      <c r="L2" s="3" t="s">
        <v>215</v>
      </c>
    </row>
    <row r="3" spans="1:12" ht="12.75">
      <c r="A3" s="3" t="s">
        <v>169</v>
      </c>
      <c r="B3" s="4" t="s">
        <v>0</v>
      </c>
      <c r="C3" s="20" t="s">
        <v>80</v>
      </c>
      <c r="D3" s="3" t="s">
        <v>163</v>
      </c>
      <c r="E3" s="3" t="s">
        <v>163</v>
      </c>
      <c r="F3" s="4" t="s">
        <v>172</v>
      </c>
      <c r="G3" s="4" t="s">
        <v>1</v>
      </c>
      <c r="H3" s="4" t="s">
        <v>2</v>
      </c>
      <c r="I3" s="4" t="s">
        <v>3</v>
      </c>
      <c r="J3" s="4" t="s">
        <v>4</v>
      </c>
      <c r="K3" s="4" t="s">
        <v>5</v>
      </c>
      <c r="L3" s="3" t="s">
        <v>214</v>
      </c>
    </row>
    <row r="4" spans="1:11" ht="12.75">
      <c r="A4" s="2" t="s">
        <v>6</v>
      </c>
      <c r="B4" t="s">
        <v>83</v>
      </c>
      <c r="C4" s="8" t="s">
        <v>37</v>
      </c>
      <c r="D4" s="22">
        <f aca="true" t="shared" si="0" ref="D4:D11">SUM(G4:K4)</f>
        <v>0</v>
      </c>
      <c r="E4" s="22">
        <f>SUM(BLB!D4+'RSD A'!D4+'RSD B'!D4+'RSD C'!D4+'RSD D'!D4)</f>
        <v>18</v>
      </c>
      <c r="F4" s="22">
        <f>SUM(D4+D5+D6-E4)</f>
        <v>2</v>
      </c>
      <c r="G4" s="29">
        <f>SUM(BLB!C4)</f>
        <v>0</v>
      </c>
      <c r="H4" s="29">
        <f>SUM('RSD A'!C4)</f>
        <v>0</v>
      </c>
      <c r="I4" s="29">
        <f>SUM('RSD B'!C4)</f>
        <v>0</v>
      </c>
      <c r="J4" s="29">
        <f>SUM('RSD C'!C4)</f>
        <v>0</v>
      </c>
      <c r="K4" s="29">
        <f>SUM('RSD D'!C4)</f>
        <v>0</v>
      </c>
    </row>
    <row r="5" spans="1:11" ht="12.75">
      <c r="A5" s="2" t="s">
        <v>7</v>
      </c>
      <c r="B5" t="s">
        <v>84</v>
      </c>
      <c r="C5" s="8" t="s">
        <v>38</v>
      </c>
      <c r="D5" s="22">
        <f t="shared" si="0"/>
        <v>20</v>
      </c>
      <c r="E5" s="29" t="s">
        <v>204</v>
      </c>
      <c r="F5" s="39" t="s">
        <v>204</v>
      </c>
      <c r="G5" s="29">
        <f>SUM(BLB!C5)</f>
        <v>0</v>
      </c>
      <c r="H5" s="29">
        <f>SUM('RSD A'!C5)</f>
        <v>4</v>
      </c>
      <c r="I5" s="29">
        <f>SUM('RSD B'!C5)</f>
        <v>5</v>
      </c>
      <c r="J5" s="29">
        <f>SUM('RSD C'!C5)</f>
        <v>8</v>
      </c>
      <c r="K5" s="29">
        <f>SUM('RSD D'!C5)</f>
        <v>3</v>
      </c>
    </row>
    <row r="6" spans="1:11" ht="12.75">
      <c r="A6" s="2" t="s">
        <v>85</v>
      </c>
      <c r="B6" t="s">
        <v>86</v>
      </c>
      <c r="C6" s="8" t="s">
        <v>87</v>
      </c>
      <c r="D6" s="22">
        <f t="shared" si="0"/>
        <v>0</v>
      </c>
      <c r="E6" s="29" t="s">
        <v>204</v>
      </c>
      <c r="F6" s="39" t="s">
        <v>204</v>
      </c>
      <c r="G6" s="29">
        <f>SUM(BLB!C6)</f>
        <v>0</v>
      </c>
      <c r="H6" s="29">
        <f>SUM('RSD A'!C6)</f>
        <v>0</v>
      </c>
      <c r="I6" s="29">
        <f>SUM('RSD B'!C6)</f>
        <v>0</v>
      </c>
      <c r="J6" s="29">
        <f>SUM('RSD C'!C6)</f>
        <v>0</v>
      </c>
      <c r="K6" s="29">
        <f>SUM('RSD D'!C6)</f>
        <v>0</v>
      </c>
    </row>
    <row r="7" spans="1:11" ht="12.75">
      <c r="A7" s="2" t="s">
        <v>8</v>
      </c>
      <c r="B7" t="s">
        <v>9</v>
      </c>
      <c r="C7" s="8" t="s">
        <v>60</v>
      </c>
      <c r="D7" s="22">
        <f t="shared" si="0"/>
        <v>4</v>
      </c>
      <c r="E7" s="22">
        <f>SUM(BLB!D7+'RSD A'!D7+'RSD B'!D7+'RSD C'!D7+'RSD D'!D7)</f>
        <v>4</v>
      </c>
      <c r="F7" s="22">
        <f>SUM(D7-E7)</f>
        <v>0</v>
      </c>
      <c r="G7" s="29">
        <f>SUM(BLB!C7)</f>
        <v>0</v>
      </c>
      <c r="H7" s="29">
        <f>SUM('RSD A'!C7)</f>
        <v>1</v>
      </c>
      <c r="I7" s="29">
        <f>SUM('RSD B'!C7)</f>
        <v>1</v>
      </c>
      <c r="J7" s="29">
        <f>SUM('RSD C'!C7)</f>
        <v>1</v>
      </c>
      <c r="K7" s="29">
        <f>SUM('RSD D'!C7)</f>
        <v>1</v>
      </c>
    </row>
    <row r="8" spans="1:11" ht="12.75">
      <c r="A8" s="2" t="s">
        <v>10</v>
      </c>
      <c r="B8" t="s">
        <v>106</v>
      </c>
      <c r="C8" s="8" t="s">
        <v>105</v>
      </c>
      <c r="D8" s="22">
        <f t="shared" si="0"/>
        <v>5</v>
      </c>
      <c r="E8" s="22">
        <f>SUM(BLB!D8+'RSD A'!D8+'RSD B'!D8+'RSD C'!D8+'RSD D'!D8)</f>
        <v>13</v>
      </c>
      <c r="F8" s="22">
        <f>SUM(D8+D9+D11-E8)</f>
        <v>-3</v>
      </c>
      <c r="G8" s="29">
        <f>SUM(BLB!C8)</f>
        <v>0</v>
      </c>
      <c r="H8" s="29">
        <f>SUM('RSD A'!C8)</f>
        <v>1</v>
      </c>
      <c r="I8" s="29">
        <f>SUM('RSD B'!C8)</f>
        <v>0</v>
      </c>
      <c r="J8" s="29">
        <f>SUM('RSD C'!C8)</f>
        <v>4</v>
      </c>
      <c r="K8" s="29">
        <f>SUM('RSD D'!C8)</f>
        <v>0</v>
      </c>
    </row>
    <row r="9" spans="1:11" ht="12.75">
      <c r="A9" s="2" t="s">
        <v>10</v>
      </c>
      <c r="B9" t="s">
        <v>107</v>
      </c>
      <c r="C9" s="8" t="s">
        <v>103</v>
      </c>
      <c r="D9" s="22">
        <f t="shared" si="0"/>
        <v>5</v>
      </c>
      <c r="E9" s="29" t="s">
        <v>204</v>
      </c>
      <c r="F9" s="39" t="s">
        <v>204</v>
      </c>
      <c r="G9" s="29">
        <f>SUM(BLB!C9)</f>
        <v>0</v>
      </c>
      <c r="H9" s="29">
        <f>SUM('RSD A'!C9)</f>
        <v>0</v>
      </c>
      <c r="I9" s="29">
        <f>SUM('RSD B'!C9)</f>
        <v>3</v>
      </c>
      <c r="J9" s="29">
        <f>SUM('RSD C'!C9)</f>
        <v>2</v>
      </c>
      <c r="K9" s="29">
        <f>SUM('RSD D'!C9)</f>
        <v>0</v>
      </c>
    </row>
    <row r="10" spans="1:11" ht="12.75">
      <c r="A10" s="2" t="s">
        <v>88</v>
      </c>
      <c r="B10" t="s">
        <v>89</v>
      </c>
      <c r="C10" s="8" t="s">
        <v>90</v>
      </c>
      <c r="D10" s="22">
        <f t="shared" si="0"/>
        <v>2</v>
      </c>
      <c r="E10" s="22">
        <f>SUM(BLB!D10+'RSD A'!D10+'RSD B'!D10+'RSD C'!D10+'RSD D'!D10)</f>
        <v>2</v>
      </c>
      <c r="F10" s="22">
        <f>SUM(D10-E10)</f>
        <v>0</v>
      </c>
      <c r="G10" s="29">
        <f>SUM(BLB!C10)</f>
        <v>1</v>
      </c>
      <c r="H10" s="29">
        <f>SUM('RSD A'!C10)</f>
        <v>1</v>
      </c>
      <c r="I10" s="29">
        <f>SUM('RSD B'!C10)</f>
        <v>0</v>
      </c>
      <c r="J10" s="29">
        <f>SUM('RSD C'!C10)</f>
        <v>0</v>
      </c>
      <c r="K10" s="29">
        <f>SUM('RSD D'!C10)</f>
        <v>0</v>
      </c>
    </row>
    <row r="11" spans="1:11" ht="12.75">
      <c r="A11" s="2" t="s">
        <v>108</v>
      </c>
      <c r="B11" t="s">
        <v>109</v>
      </c>
      <c r="C11" s="8" t="s">
        <v>104</v>
      </c>
      <c r="D11" s="22">
        <f t="shared" si="0"/>
        <v>0</v>
      </c>
      <c r="E11" s="29" t="s">
        <v>204</v>
      </c>
      <c r="F11" s="39" t="s">
        <v>204</v>
      </c>
      <c r="G11" s="29">
        <f>SUM(BLB!C11)</f>
        <v>0</v>
      </c>
      <c r="H11" s="29">
        <f>SUM('RSD A'!C11)</f>
        <v>0</v>
      </c>
      <c r="I11" s="29">
        <f>SUM('RSD B'!C11)</f>
        <v>0</v>
      </c>
      <c r="J11" s="29">
        <f>SUM('RSD C'!C11)</f>
        <v>0</v>
      </c>
      <c r="K11" s="29">
        <f>SUM('RSD D'!C11)</f>
        <v>0</v>
      </c>
    </row>
    <row r="12" spans="1:12" ht="12.75">
      <c r="A12" s="2"/>
      <c r="D12" s="22"/>
      <c r="E12" s="22"/>
      <c r="F12" s="22"/>
      <c r="G12" s="29"/>
      <c r="H12" s="29"/>
      <c r="I12" s="29"/>
      <c r="J12" s="29"/>
      <c r="K12" s="29"/>
      <c r="L12" s="3">
        <f>SUM(D4:D11)</f>
        <v>36</v>
      </c>
    </row>
    <row r="13" spans="1:11" ht="12.75">
      <c r="A13" s="2" t="s">
        <v>11</v>
      </c>
      <c r="B13" t="s">
        <v>12</v>
      </c>
      <c r="C13" s="8" t="s">
        <v>40</v>
      </c>
      <c r="D13" s="22">
        <f aca="true" t="shared" si="1" ref="D13:D19">SUM(G13:K13)</f>
        <v>54</v>
      </c>
      <c r="E13" s="29" t="s">
        <v>204</v>
      </c>
      <c r="F13" s="39" t="s">
        <v>204</v>
      </c>
      <c r="G13" s="29">
        <f>SUM(BLB!C13)</f>
        <v>4</v>
      </c>
      <c r="H13" s="29">
        <f>SUM('RSD A'!C13)</f>
        <v>10</v>
      </c>
      <c r="I13" s="29">
        <f>SUM('RSD B'!C13)</f>
        <v>13</v>
      </c>
      <c r="J13" s="29">
        <f>SUM('RSD C'!C13)</f>
        <v>21</v>
      </c>
      <c r="K13" s="29">
        <f>SUM('RSD D'!C13)</f>
        <v>6</v>
      </c>
    </row>
    <row r="14" spans="1:11" ht="12.75">
      <c r="A14" s="2" t="s">
        <v>11</v>
      </c>
      <c r="B14" t="s">
        <v>13</v>
      </c>
      <c r="C14" s="8" t="s">
        <v>41</v>
      </c>
      <c r="D14" s="22">
        <f t="shared" si="1"/>
        <v>6</v>
      </c>
      <c r="E14" s="29" t="s">
        <v>204</v>
      </c>
      <c r="F14" s="39" t="s">
        <v>204</v>
      </c>
      <c r="G14" s="29">
        <f>SUM(BLB!C14)</f>
        <v>1</v>
      </c>
      <c r="H14" s="29">
        <f>SUM('RSD A'!C14)</f>
        <v>0</v>
      </c>
      <c r="I14" s="29">
        <f>SUM('RSD B'!C14)</f>
        <v>3</v>
      </c>
      <c r="J14" s="29">
        <f>SUM('RSD C'!C14)</f>
        <v>1</v>
      </c>
      <c r="K14" s="29">
        <f>SUM('RSD D'!C14)</f>
        <v>1</v>
      </c>
    </row>
    <row r="15" spans="1:11" ht="12.75">
      <c r="A15" s="2" t="s">
        <v>11</v>
      </c>
      <c r="B15" t="s">
        <v>14</v>
      </c>
      <c r="C15" s="8" t="s">
        <v>42</v>
      </c>
      <c r="D15" s="22">
        <f t="shared" si="1"/>
        <v>3</v>
      </c>
      <c r="E15" s="29" t="s">
        <v>204</v>
      </c>
      <c r="F15" s="39" t="s">
        <v>204</v>
      </c>
      <c r="G15" s="29">
        <f>SUM(BLB!C15)</f>
        <v>0</v>
      </c>
      <c r="H15" s="29">
        <f>SUM('RSD A'!C15)</f>
        <v>1</v>
      </c>
      <c r="I15" s="29">
        <f>SUM('RSD B'!C15)</f>
        <v>2</v>
      </c>
      <c r="J15" s="29">
        <f>SUM('RSD C'!C15)</f>
        <v>0</v>
      </c>
      <c r="K15" s="29">
        <f>SUM('RSD D'!C15)</f>
        <v>0</v>
      </c>
    </row>
    <row r="16" spans="1:11" ht="12.75">
      <c r="A16" s="2" t="s">
        <v>11</v>
      </c>
      <c r="B16" t="s">
        <v>15</v>
      </c>
      <c r="C16" s="8" t="s">
        <v>43</v>
      </c>
      <c r="D16" s="22">
        <f t="shared" si="1"/>
        <v>3</v>
      </c>
      <c r="E16" s="29" t="s">
        <v>204</v>
      </c>
      <c r="F16" s="39" t="s">
        <v>204</v>
      </c>
      <c r="G16" s="29">
        <f>SUM(BLB!C16)</f>
        <v>0</v>
      </c>
      <c r="H16" s="29">
        <f>SUM('RSD A'!C16)</f>
        <v>0</v>
      </c>
      <c r="I16" s="29">
        <f>SUM('RSD B'!C16)</f>
        <v>1</v>
      </c>
      <c r="J16" s="29">
        <f>SUM('RSD C'!C16)</f>
        <v>0</v>
      </c>
      <c r="K16" s="29">
        <f>SUM('RSD D'!C16)</f>
        <v>2</v>
      </c>
    </row>
    <row r="17" spans="1:11" ht="12.75">
      <c r="A17" s="2" t="s">
        <v>16</v>
      </c>
      <c r="B17" t="s">
        <v>17</v>
      </c>
      <c r="C17" s="8" t="s">
        <v>39</v>
      </c>
      <c r="D17" s="22">
        <f t="shared" si="1"/>
        <v>11</v>
      </c>
      <c r="E17" s="22">
        <f>SUM(BLB!D17+'RSD A'!D17+'RSD B'!D17+'RSD C'!D17+'RSD D'!D17)</f>
        <v>21</v>
      </c>
      <c r="F17" s="22">
        <f>SUM(D17-E17)</f>
        <v>-10</v>
      </c>
      <c r="G17" s="29">
        <f>SUM(BLB!C17)</f>
        <v>1</v>
      </c>
      <c r="H17" s="29">
        <f>SUM('RSD A'!C17)</f>
        <v>1</v>
      </c>
      <c r="I17" s="29">
        <f>SUM('RSD B'!C17)</f>
        <v>1</v>
      </c>
      <c r="J17" s="29">
        <f>SUM('RSD C'!C17)</f>
        <v>7</v>
      </c>
      <c r="K17" s="29">
        <f>SUM('RSD D'!C17)</f>
        <v>1</v>
      </c>
    </row>
    <row r="18" spans="1:11" ht="12.75">
      <c r="A18" s="2" t="s">
        <v>18</v>
      </c>
      <c r="B18" t="s">
        <v>19</v>
      </c>
      <c r="C18" s="8" t="s">
        <v>44</v>
      </c>
      <c r="D18" s="22">
        <f t="shared" si="1"/>
        <v>24</v>
      </c>
      <c r="E18" s="22">
        <f>SUM(BLB!D18+'RSD A'!D18+'RSD B'!D18+'RSD C'!D18+'RSD D'!D18)</f>
        <v>24</v>
      </c>
      <c r="F18" s="22">
        <f>SUM(D18-E18)</f>
        <v>0</v>
      </c>
      <c r="G18" s="29">
        <f>SUM(BLB!C18)</f>
        <v>1</v>
      </c>
      <c r="H18" s="29">
        <f>SUM('RSD A'!C18)</f>
        <v>7</v>
      </c>
      <c r="I18" s="29">
        <f>SUM('RSD B'!C18)</f>
        <v>5</v>
      </c>
      <c r="J18" s="29">
        <f>SUM('RSD C'!C18)</f>
        <v>8</v>
      </c>
      <c r="K18" s="29">
        <f>SUM('RSD D'!C18)</f>
        <v>3</v>
      </c>
    </row>
    <row r="19" spans="1:11" ht="12.75">
      <c r="A19" s="2" t="s">
        <v>20</v>
      </c>
      <c r="B19" t="s">
        <v>21</v>
      </c>
      <c r="C19" s="8" t="s">
        <v>45</v>
      </c>
      <c r="D19" s="22">
        <f t="shared" si="1"/>
        <v>97</v>
      </c>
      <c r="E19" s="22">
        <f>SUM(BLB!D19+'RSD A'!D19+'RSD B'!D19+'RSD C'!D19+'RSD D'!D19)</f>
        <v>105</v>
      </c>
      <c r="F19" s="22">
        <f>SUM(D19-E19)</f>
        <v>-8</v>
      </c>
      <c r="G19" s="29">
        <f>SUM(BLB!C19)</f>
        <v>3</v>
      </c>
      <c r="H19" s="29">
        <f>SUM('RSD A'!C19)</f>
        <v>35</v>
      </c>
      <c r="I19" s="29">
        <f>SUM('RSD B'!C19)</f>
        <v>27</v>
      </c>
      <c r="J19" s="29">
        <f>SUM('RSD C'!C19)</f>
        <v>15</v>
      </c>
      <c r="K19" s="29">
        <f>SUM('RSD D'!C19)</f>
        <v>17</v>
      </c>
    </row>
    <row r="20" spans="1:12" ht="12.75">
      <c r="A20" s="2"/>
      <c r="D20" s="22"/>
      <c r="E20" s="22"/>
      <c r="F20" s="22"/>
      <c r="G20" s="29"/>
      <c r="H20" s="29"/>
      <c r="I20" s="29"/>
      <c r="J20" s="29"/>
      <c r="K20" s="29"/>
      <c r="L20" s="3">
        <f>SUM(D13:D19)</f>
        <v>198</v>
      </c>
    </row>
    <row r="21" spans="1:11" ht="12.75">
      <c r="A21" s="2" t="s">
        <v>22</v>
      </c>
      <c r="B21" t="s">
        <v>23</v>
      </c>
      <c r="C21" s="8" t="s">
        <v>46</v>
      </c>
      <c r="D21" s="22">
        <f>SUM(G21:K21)</f>
        <v>43</v>
      </c>
      <c r="E21" s="22">
        <f>SUM(BLB!D21+'RSD A'!D21+'RSD B'!D21+'RSD C'!D21+'RSD D'!D21)</f>
        <v>49</v>
      </c>
      <c r="F21" s="22">
        <f>SUM(D21-E21)</f>
        <v>-6</v>
      </c>
      <c r="G21" s="29">
        <f>SUM(BLB!C21)</f>
        <v>2</v>
      </c>
      <c r="H21" s="29">
        <f>SUM('RSD A'!C21)</f>
        <v>8</v>
      </c>
      <c r="I21" s="29">
        <f>SUM('RSD B'!C21)</f>
        <v>14</v>
      </c>
      <c r="J21" s="29">
        <f>SUM('RSD C'!C21)</f>
        <v>12</v>
      </c>
      <c r="K21" s="29">
        <f>SUM('RSD D'!C21)</f>
        <v>7</v>
      </c>
    </row>
    <row r="22" spans="1:11" ht="12.75">
      <c r="A22" s="2" t="s">
        <v>94</v>
      </c>
      <c r="B22" t="s">
        <v>93</v>
      </c>
      <c r="C22" s="8" t="s">
        <v>91</v>
      </c>
      <c r="D22" s="22">
        <f>SUM(G22:K22)</f>
        <v>0</v>
      </c>
      <c r="E22" s="29" t="s">
        <v>204</v>
      </c>
      <c r="F22" s="39" t="s">
        <v>204</v>
      </c>
      <c r="G22" s="29">
        <f>SUM(BLB!C22)</f>
        <v>0</v>
      </c>
      <c r="H22" s="29">
        <f>SUM('RSD A'!C22)</f>
        <v>0</v>
      </c>
      <c r="I22" s="29">
        <f>SUM('RSD B'!C22)</f>
        <v>0</v>
      </c>
      <c r="J22" s="29">
        <f>SUM('RSD C'!C22)</f>
        <v>0</v>
      </c>
      <c r="K22" s="29">
        <f>SUM('RSD D'!C22)</f>
        <v>0</v>
      </c>
    </row>
    <row r="23" spans="1:12" ht="12.75">
      <c r="A23" s="2"/>
      <c r="D23" s="22"/>
      <c r="E23" s="22"/>
      <c r="F23" s="22"/>
      <c r="G23" s="29"/>
      <c r="H23" s="29"/>
      <c r="I23" s="29"/>
      <c r="J23" s="29"/>
      <c r="K23" s="29"/>
      <c r="L23" s="3">
        <f>SUM(D21:D22)</f>
        <v>43</v>
      </c>
    </row>
    <row r="24" spans="1:11" ht="12.75">
      <c r="A24" s="2" t="s">
        <v>24</v>
      </c>
      <c r="B24" t="s">
        <v>142</v>
      </c>
      <c r="C24" s="8" t="s">
        <v>61</v>
      </c>
      <c r="D24" s="22">
        <f aca="true" t="shared" si="2" ref="D24:D29">SUM(G24:K24)</f>
        <v>81</v>
      </c>
      <c r="E24" s="22">
        <f>SUM(BLB!D24+'RSD A'!D24+'RSD B'!D24+'RSD C'!D24+'RSD D'!D24)</f>
        <v>173</v>
      </c>
      <c r="F24" s="22">
        <f>SUM(D24+D25+D26+D27+D28+D29+D22-E24)</f>
        <v>-12</v>
      </c>
      <c r="G24" s="29">
        <f>SUM(BLB!C24)</f>
        <v>11</v>
      </c>
      <c r="H24" s="29">
        <f>SUM('RSD A'!C24)</f>
        <v>18</v>
      </c>
      <c r="I24" s="29">
        <f>SUM('RSD B'!C24)</f>
        <v>19</v>
      </c>
      <c r="J24" s="29">
        <f>SUM('RSD C'!C24)</f>
        <v>21</v>
      </c>
      <c r="K24" s="29">
        <f>SUM('RSD D'!C24)</f>
        <v>12</v>
      </c>
    </row>
    <row r="25" spans="1:11" ht="12.75">
      <c r="A25" s="2" t="s">
        <v>24</v>
      </c>
      <c r="B25" t="s">
        <v>25</v>
      </c>
      <c r="C25" s="8" t="s">
        <v>47</v>
      </c>
      <c r="D25" s="22">
        <f t="shared" si="2"/>
        <v>2</v>
      </c>
      <c r="E25" s="29" t="s">
        <v>204</v>
      </c>
      <c r="F25" s="39" t="s">
        <v>204</v>
      </c>
      <c r="G25" s="29">
        <f>SUM(BLB!C25)</f>
        <v>0</v>
      </c>
      <c r="H25" s="29">
        <f>SUM('RSD A'!C25)</f>
        <v>1</v>
      </c>
      <c r="I25" s="29">
        <f>SUM('RSD B'!C25)</f>
        <v>0</v>
      </c>
      <c r="J25" s="29">
        <f>SUM('RSD C'!C25)</f>
        <v>0</v>
      </c>
      <c r="K25" s="29">
        <f>SUM('RSD D'!C25)</f>
        <v>1</v>
      </c>
    </row>
    <row r="26" spans="1:11" ht="12.75">
      <c r="A26" s="2" t="s">
        <v>24</v>
      </c>
      <c r="B26" t="s">
        <v>143</v>
      </c>
      <c r="C26" s="8" t="s">
        <v>48</v>
      </c>
      <c r="D26" s="22">
        <f t="shared" si="2"/>
        <v>74</v>
      </c>
      <c r="E26" s="29" t="s">
        <v>204</v>
      </c>
      <c r="F26" s="39" t="s">
        <v>204</v>
      </c>
      <c r="G26" s="29">
        <f>SUM(BLB!C26)</f>
        <v>32</v>
      </c>
      <c r="H26" s="29">
        <f>SUM('RSD A'!C26)</f>
        <v>9</v>
      </c>
      <c r="I26" s="29">
        <f>SUM('RSD B'!C26)</f>
        <v>7</v>
      </c>
      <c r="J26" s="29">
        <f>SUM('RSD C'!C26)</f>
        <v>12</v>
      </c>
      <c r="K26" s="29">
        <f>SUM('RSD D'!C26)</f>
        <v>14</v>
      </c>
    </row>
    <row r="27" spans="1:11" ht="12.75">
      <c r="A27" s="2" t="s">
        <v>24</v>
      </c>
      <c r="B27" t="s">
        <v>144</v>
      </c>
      <c r="C27" s="8" t="s">
        <v>49</v>
      </c>
      <c r="D27" s="22">
        <f t="shared" si="2"/>
        <v>4</v>
      </c>
      <c r="E27" s="29" t="s">
        <v>204</v>
      </c>
      <c r="F27" s="39" t="s">
        <v>204</v>
      </c>
      <c r="G27" s="29">
        <f>SUM(BLB!C27)</f>
        <v>0</v>
      </c>
      <c r="H27" s="29">
        <f>SUM('RSD A'!C27)</f>
        <v>0</v>
      </c>
      <c r="I27" s="29">
        <f>SUM('RSD B'!C27)</f>
        <v>3</v>
      </c>
      <c r="J27" s="29">
        <f>SUM('RSD C'!C27)</f>
        <v>1</v>
      </c>
      <c r="K27" s="29">
        <f>SUM('RSD D'!C27)</f>
        <v>0</v>
      </c>
    </row>
    <row r="28" spans="1:11" ht="12.75">
      <c r="A28" s="2" t="s">
        <v>24</v>
      </c>
      <c r="B28" t="s">
        <v>92</v>
      </c>
      <c r="C28" s="8" t="s">
        <v>78</v>
      </c>
      <c r="D28" s="22">
        <f t="shared" si="2"/>
        <v>0</v>
      </c>
      <c r="E28" s="29" t="s">
        <v>204</v>
      </c>
      <c r="F28" s="39" t="s">
        <v>204</v>
      </c>
      <c r="G28" s="29">
        <f>SUM(BLB!C28)</f>
        <v>0</v>
      </c>
      <c r="H28" s="29">
        <f>SUM('RSD A'!C28)</f>
        <v>0</v>
      </c>
      <c r="I28" s="29">
        <f>SUM('RSD B'!C28)</f>
        <v>0</v>
      </c>
      <c r="J28" s="29">
        <f>SUM('RSD C'!C28)</f>
        <v>0</v>
      </c>
      <c r="K28" s="29">
        <f>SUM('RSD D'!C28)</f>
        <v>0</v>
      </c>
    </row>
    <row r="29" spans="1:11" ht="12.75">
      <c r="A29" s="2" t="s">
        <v>24</v>
      </c>
      <c r="B29" t="s">
        <v>95</v>
      </c>
      <c r="C29" s="8" t="s">
        <v>77</v>
      </c>
      <c r="D29" s="22">
        <f t="shared" si="2"/>
        <v>0</v>
      </c>
      <c r="E29" s="29" t="s">
        <v>204</v>
      </c>
      <c r="F29" s="39" t="s">
        <v>204</v>
      </c>
      <c r="G29" s="29">
        <f>SUM(BLB!C29)</f>
        <v>0</v>
      </c>
      <c r="H29" s="29">
        <f>SUM('RSD A'!C29)</f>
        <v>0</v>
      </c>
      <c r="I29" s="29">
        <f>SUM('RSD B'!C29)</f>
        <v>0</v>
      </c>
      <c r="J29" s="29">
        <f>SUM('RSD C'!C29)</f>
        <v>0</v>
      </c>
      <c r="K29" s="29">
        <f>SUM('RSD D'!C29)</f>
        <v>0</v>
      </c>
    </row>
    <row r="30" spans="1:12" ht="12.75">
      <c r="A30" s="2"/>
      <c r="D30" s="22"/>
      <c r="E30" s="22"/>
      <c r="F30" s="22"/>
      <c r="G30" s="29"/>
      <c r="H30" s="29"/>
      <c r="I30" s="29"/>
      <c r="J30" s="29"/>
      <c r="K30" s="29"/>
      <c r="L30" s="3">
        <f>SUM(D24:D29)</f>
        <v>161</v>
      </c>
    </row>
    <row r="31" spans="1:11" ht="12.75">
      <c r="A31" s="2" t="s">
        <v>26</v>
      </c>
      <c r="B31" t="s">
        <v>27</v>
      </c>
      <c r="C31" s="8" t="s">
        <v>50</v>
      </c>
      <c r="D31" s="22">
        <f aca="true" t="shared" si="3" ref="D31:D38">SUM(G31:K31)</f>
        <v>35</v>
      </c>
      <c r="E31" s="22">
        <f>SUM(BLB!D31+'RSD A'!D31+'RSD B'!D31+'RSD C'!D31+'RSD D'!D31)</f>
        <v>63</v>
      </c>
      <c r="F31" s="22">
        <f>SUM(D31+D35-E31)</f>
        <v>-4</v>
      </c>
      <c r="G31" s="29">
        <f>SUM(BLB!C31)</f>
        <v>0</v>
      </c>
      <c r="H31" s="29">
        <f>SUM('RSD A'!C31)</f>
        <v>5</v>
      </c>
      <c r="I31" s="29">
        <f>SUM('RSD B'!C31)</f>
        <v>8</v>
      </c>
      <c r="J31" s="29">
        <f>SUM('RSD C'!C31)</f>
        <v>20</v>
      </c>
      <c r="K31" s="29">
        <f>SUM('RSD D'!C31)</f>
        <v>2</v>
      </c>
    </row>
    <row r="32" spans="1:11" ht="12.75">
      <c r="A32" s="2" t="s">
        <v>26</v>
      </c>
      <c r="B32" t="s">
        <v>28</v>
      </c>
      <c r="C32" s="8" t="s">
        <v>51</v>
      </c>
      <c r="D32" s="22">
        <f t="shared" si="3"/>
        <v>7</v>
      </c>
      <c r="E32" s="22">
        <f>SUM(BLB!D32+'RSD A'!D32+'RSD B'!D32+'RSD C'!D32+'RSD D'!D32)</f>
        <v>8</v>
      </c>
      <c r="F32" s="22">
        <f aca="true" t="shared" si="4" ref="F32:F38">SUM(D32-E32)</f>
        <v>-1</v>
      </c>
      <c r="G32" s="29">
        <f>SUM(BLB!C32)</f>
        <v>0</v>
      </c>
      <c r="H32" s="29">
        <f>SUM('RSD A'!C32)</f>
        <v>3</v>
      </c>
      <c r="I32" s="29">
        <f>SUM('RSD B'!C32)</f>
        <v>0</v>
      </c>
      <c r="J32" s="29">
        <f>SUM('RSD C'!C32)</f>
        <v>0</v>
      </c>
      <c r="K32" s="29">
        <f>SUM('RSD D'!C32)</f>
        <v>4</v>
      </c>
    </row>
    <row r="33" spans="1:11" ht="12.75">
      <c r="A33" s="2" t="s">
        <v>26</v>
      </c>
      <c r="B33" t="s">
        <v>29</v>
      </c>
      <c r="C33" s="8" t="s">
        <v>52</v>
      </c>
      <c r="D33" s="22">
        <f t="shared" si="3"/>
        <v>39</v>
      </c>
      <c r="E33" s="22">
        <f>SUM(BLB!D33+'RSD A'!D33+'RSD B'!D33+'RSD C'!D33+'RSD D'!D33)</f>
        <v>40</v>
      </c>
      <c r="F33" s="22">
        <f t="shared" si="4"/>
        <v>-1</v>
      </c>
      <c r="G33" s="29">
        <f>SUM(BLB!C33)</f>
        <v>1</v>
      </c>
      <c r="H33" s="29">
        <f>SUM('RSD A'!C33)</f>
        <v>5</v>
      </c>
      <c r="I33" s="29">
        <f>SUM('RSD B'!C33)</f>
        <v>12</v>
      </c>
      <c r="J33" s="29">
        <f>SUM('RSD C'!C33)</f>
        <v>12</v>
      </c>
      <c r="K33" s="29">
        <f>SUM('RSD D'!C33)</f>
        <v>9</v>
      </c>
    </row>
    <row r="34" spans="1:11" ht="12.75">
      <c r="A34" s="2" t="s">
        <v>26</v>
      </c>
      <c r="B34" t="s">
        <v>30</v>
      </c>
      <c r="C34" s="8" t="s">
        <v>53</v>
      </c>
      <c r="D34" s="22">
        <f t="shared" si="3"/>
        <v>138</v>
      </c>
      <c r="E34" s="22">
        <f>SUM(BLB!D34+'RSD A'!D34+'RSD B'!D34+'RSD C'!D34+'RSD D'!D34)</f>
        <v>139</v>
      </c>
      <c r="F34" s="22">
        <f t="shared" si="4"/>
        <v>-1</v>
      </c>
      <c r="G34" s="29">
        <f>SUM(BLB!C34)</f>
        <v>0</v>
      </c>
      <c r="H34" s="29">
        <f>SUM('RSD A'!C34)</f>
        <v>27</v>
      </c>
      <c r="I34" s="29">
        <f>SUM('RSD B'!C34)</f>
        <v>56</v>
      </c>
      <c r="J34" s="29">
        <f>SUM('RSD C'!C34)</f>
        <v>36</v>
      </c>
      <c r="K34" s="29">
        <f>SUM('RSD D'!C34)</f>
        <v>19</v>
      </c>
    </row>
    <row r="35" spans="1:11" ht="12.75">
      <c r="A35" s="2" t="s">
        <v>26</v>
      </c>
      <c r="B35" t="s">
        <v>31</v>
      </c>
      <c r="C35" s="8" t="s">
        <v>50</v>
      </c>
      <c r="D35" s="22">
        <f t="shared" si="3"/>
        <v>24</v>
      </c>
      <c r="E35" s="29" t="s">
        <v>204</v>
      </c>
      <c r="F35" s="39" t="s">
        <v>204</v>
      </c>
      <c r="G35" s="29">
        <f>SUM(BLB!C35)</f>
        <v>0</v>
      </c>
      <c r="H35" s="29">
        <f>SUM('RSD A'!C35)</f>
        <v>4</v>
      </c>
      <c r="I35" s="29">
        <f>SUM('RSD B'!C35)</f>
        <v>3</v>
      </c>
      <c r="J35" s="29">
        <f>SUM('RSD C'!C35)</f>
        <v>14</v>
      </c>
      <c r="K35" s="29">
        <f>SUM('RSD D'!C35)</f>
        <v>3</v>
      </c>
    </row>
    <row r="36" spans="1:11" ht="12.75">
      <c r="A36" s="2" t="s">
        <v>26</v>
      </c>
      <c r="B36" t="s">
        <v>32</v>
      </c>
      <c r="C36" s="8" t="s">
        <v>54</v>
      </c>
      <c r="D36" s="22">
        <f t="shared" si="3"/>
        <v>29</v>
      </c>
      <c r="E36" s="22">
        <f>SUM(BLB!D36+'RSD A'!D36+'RSD B'!D36+'RSD C'!D36+'RSD D'!D36)</f>
        <v>31</v>
      </c>
      <c r="F36" s="22">
        <f t="shared" si="4"/>
        <v>-2</v>
      </c>
      <c r="G36" s="29">
        <f>SUM(BLB!C36)</f>
        <v>2</v>
      </c>
      <c r="H36" s="29">
        <f>SUM('RSD A'!C36)</f>
        <v>9</v>
      </c>
      <c r="I36" s="29">
        <f>SUM('RSD B'!C36)</f>
        <v>6</v>
      </c>
      <c r="J36" s="29">
        <f>SUM('RSD C'!C36)</f>
        <v>8</v>
      </c>
      <c r="K36" s="29">
        <f>SUM('RSD D'!C36)</f>
        <v>4</v>
      </c>
    </row>
    <row r="37" spans="1:11" ht="12.75">
      <c r="A37" s="2" t="s">
        <v>33</v>
      </c>
      <c r="B37" t="s">
        <v>82</v>
      </c>
      <c r="C37" s="8" t="s">
        <v>55</v>
      </c>
      <c r="D37" s="22">
        <f t="shared" si="3"/>
        <v>6</v>
      </c>
      <c r="E37" s="22">
        <f>SUM(BLB!D37+'RSD A'!D37+'RSD B'!D37+'RSD C'!D37+'RSD D'!D37)</f>
        <v>3</v>
      </c>
      <c r="F37" s="22">
        <f t="shared" si="4"/>
        <v>3</v>
      </c>
      <c r="G37" s="29">
        <f>SUM(BLB!C37)</f>
        <v>2</v>
      </c>
      <c r="H37" s="29">
        <f>SUM('RSD A'!C37)</f>
        <v>1</v>
      </c>
      <c r="I37" s="29">
        <f>SUM('RSD B'!C37)</f>
        <v>2</v>
      </c>
      <c r="J37" s="29">
        <f>SUM('RSD C'!C37)</f>
        <v>1</v>
      </c>
      <c r="K37" s="29">
        <f>SUM('RSD D'!C37)</f>
        <v>0</v>
      </c>
    </row>
    <row r="38" spans="1:11" ht="12.75">
      <c r="A38" s="2" t="s">
        <v>33</v>
      </c>
      <c r="B38" t="s">
        <v>34</v>
      </c>
      <c r="C38" s="8" t="s">
        <v>56</v>
      </c>
      <c r="D38" s="22">
        <f t="shared" si="3"/>
        <v>6</v>
      </c>
      <c r="E38" s="22">
        <f>SUM(BLB!D38+'RSD A'!D38+'RSD B'!D38+'RSD C'!D38+'RSD D'!D38)</f>
        <v>7</v>
      </c>
      <c r="F38" s="22">
        <f t="shared" si="4"/>
        <v>-1</v>
      </c>
      <c r="G38" s="29">
        <f>SUM(BLB!C38)</f>
        <v>0</v>
      </c>
      <c r="H38" s="29">
        <f>SUM('RSD A'!C38)</f>
        <v>2</v>
      </c>
      <c r="I38" s="29">
        <f>SUM('RSD B'!C38)</f>
        <v>1</v>
      </c>
      <c r="J38" s="29">
        <f>SUM('RSD C'!C38)</f>
        <v>1</v>
      </c>
      <c r="K38" s="29">
        <f>SUM('RSD D'!C38)</f>
        <v>2</v>
      </c>
    </row>
    <row r="39" spans="1:12" ht="12.75">
      <c r="A39" s="2"/>
      <c r="D39" s="22"/>
      <c r="E39" s="22"/>
      <c r="F39" s="22"/>
      <c r="G39" s="29"/>
      <c r="H39" s="29"/>
      <c r="I39" s="29"/>
      <c r="J39" s="29"/>
      <c r="K39" s="29"/>
      <c r="L39" s="3">
        <f>SUM(D31:D38)</f>
        <v>284</v>
      </c>
    </row>
    <row r="40" spans="1:11" ht="12.75">
      <c r="A40" s="2" t="s">
        <v>35</v>
      </c>
      <c r="B40" t="s">
        <v>12</v>
      </c>
      <c r="C40" s="8" t="s">
        <v>57</v>
      </c>
      <c r="D40" s="22">
        <f>SUM(G40:K40)</f>
        <v>30</v>
      </c>
      <c r="E40" s="22">
        <f>SUM(BLB!D40+'RSD A'!D40+'RSD B'!D40+'RSD C'!D40+'RSD D'!D40)</f>
        <v>145</v>
      </c>
      <c r="F40" s="22">
        <f>SUM(D13+D14+D15+D16+D40+D41+D42-E40)</f>
        <v>-5</v>
      </c>
      <c r="G40" s="29">
        <f>SUM(BLB!C40)</f>
        <v>3</v>
      </c>
      <c r="H40" s="29">
        <f>SUM('RSD A'!C40)</f>
        <v>5</v>
      </c>
      <c r="I40" s="29">
        <f>SUM('RSD B'!C40)</f>
        <v>6</v>
      </c>
      <c r="J40" s="29">
        <f>SUM('RSD C'!C40)</f>
        <v>10</v>
      </c>
      <c r="K40" s="29">
        <f>SUM('RSD D'!C40)</f>
        <v>6</v>
      </c>
    </row>
    <row r="41" spans="1:11" ht="12.75">
      <c r="A41" s="2" t="s">
        <v>35</v>
      </c>
      <c r="B41" t="s">
        <v>15</v>
      </c>
      <c r="C41" s="8" t="s">
        <v>58</v>
      </c>
      <c r="D41" s="22">
        <f>SUM(G41:K41)</f>
        <v>16</v>
      </c>
      <c r="E41" s="29" t="s">
        <v>204</v>
      </c>
      <c r="F41" s="39" t="s">
        <v>204</v>
      </c>
      <c r="G41" s="29">
        <f>SUM(BLB!C41)</f>
        <v>1</v>
      </c>
      <c r="H41" s="29">
        <f>SUM('RSD A'!C41)</f>
        <v>2</v>
      </c>
      <c r="I41" s="29">
        <f>SUM('RSD B'!C41)</f>
        <v>2</v>
      </c>
      <c r="J41" s="29">
        <f>SUM('RSD C'!C41)</f>
        <v>6</v>
      </c>
      <c r="K41" s="29">
        <f>SUM('RSD D'!C41)</f>
        <v>5</v>
      </c>
    </row>
    <row r="42" spans="1:11" ht="12.75">
      <c r="A42" s="2" t="s">
        <v>35</v>
      </c>
      <c r="B42" t="s">
        <v>36</v>
      </c>
      <c r="C42" s="8" t="s">
        <v>59</v>
      </c>
      <c r="D42" s="22">
        <f>SUM(G42:K42)</f>
        <v>28</v>
      </c>
      <c r="E42" s="29" t="s">
        <v>204</v>
      </c>
      <c r="F42" s="39" t="s">
        <v>204</v>
      </c>
      <c r="G42" s="29">
        <f>SUM(BLB!C42)</f>
        <v>5</v>
      </c>
      <c r="H42" s="29">
        <f>SUM('RSD A'!C42)</f>
        <v>5</v>
      </c>
      <c r="I42" s="29">
        <f>SUM('RSD B'!C42)</f>
        <v>10</v>
      </c>
      <c r="J42" s="29">
        <f>SUM('RSD C'!C42)</f>
        <v>6</v>
      </c>
      <c r="K42" s="29">
        <f>SUM('RSD D'!C42)</f>
        <v>2</v>
      </c>
    </row>
    <row r="43" spans="1:11" ht="12.75">
      <c r="A43" s="2"/>
      <c r="D43" s="22"/>
      <c r="E43" s="22"/>
      <c r="F43" s="22"/>
      <c r="G43" s="29"/>
      <c r="H43" s="29"/>
      <c r="I43" s="29"/>
      <c r="J43" s="29"/>
      <c r="K43" s="29"/>
    </row>
    <row r="44" spans="1:11" ht="12.75">
      <c r="A44" s="2" t="s">
        <v>96</v>
      </c>
      <c r="B44" t="s">
        <v>99</v>
      </c>
      <c r="C44" s="8" t="s">
        <v>98</v>
      </c>
      <c r="D44" s="22">
        <f>SUM(G44:K44)</f>
        <v>0</v>
      </c>
      <c r="E44" s="22">
        <f>SUM(BLB!D44+'RSD A'!D44+'RSD B'!D44+'RSD C'!D44+'RSD D'!D44)</f>
        <v>4</v>
      </c>
      <c r="F44" s="22">
        <f>SUM(D44+D45+D46+D47-E44)</f>
        <v>-3</v>
      </c>
      <c r="G44" s="29">
        <f>SUM(BLB!C44)</f>
        <v>0</v>
      </c>
      <c r="H44" s="29">
        <f>SUM('RSD A'!C44)</f>
        <v>0</v>
      </c>
      <c r="I44" s="29">
        <f>SUM('RSD B'!C44)</f>
        <v>0</v>
      </c>
      <c r="J44" s="29">
        <f>SUM('RSD C'!C44)</f>
        <v>0</v>
      </c>
      <c r="K44" s="29">
        <f>SUM('RSD D'!C44)</f>
        <v>0</v>
      </c>
    </row>
    <row r="45" spans="1:11" ht="12.75">
      <c r="A45" s="2" t="s">
        <v>96</v>
      </c>
      <c r="B45" t="s">
        <v>100</v>
      </c>
      <c r="C45" s="8" t="s">
        <v>101</v>
      </c>
      <c r="D45" s="22">
        <f>SUM(G45:K45)</f>
        <v>0</v>
      </c>
      <c r="E45" s="29" t="s">
        <v>204</v>
      </c>
      <c r="F45" s="39" t="s">
        <v>204</v>
      </c>
      <c r="G45" s="29">
        <f>SUM(BLB!C45)</f>
        <v>0</v>
      </c>
      <c r="H45" s="29">
        <f>SUM('RSD A'!C45)</f>
        <v>0</v>
      </c>
      <c r="I45" s="29">
        <f>SUM('RSD B'!C45)</f>
        <v>0</v>
      </c>
      <c r="J45" s="29">
        <f>SUM('RSD C'!C45)</f>
        <v>0</v>
      </c>
      <c r="K45" s="29">
        <f>SUM('RSD D'!C45)</f>
        <v>0</v>
      </c>
    </row>
    <row r="46" spans="1:11" ht="12.75">
      <c r="A46" s="2" t="s">
        <v>96</v>
      </c>
      <c r="B46" t="s">
        <v>97</v>
      </c>
      <c r="C46" s="8" t="s">
        <v>155</v>
      </c>
      <c r="D46" s="22">
        <f>SUM(G46:K46)</f>
        <v>1</v>
      </c>
      <c r="E46" s="29" t="s">
        <v>204</v>
      </c>
      <c r="F46" s="39" t="s">
        <v>204</v>
      </c>
      <c r="G46" s="29">
        <f>SUM(BLB!C46)</f>
        <v>0</v>
      </c>
      <c r="H46" s="29">
        <f>SUM('RSD A'!C46)</f>
        <v>1</v>
      </c>
      <c r="I46" s="29">
        <f>SUM('RSD B'!C46)</f>
        <v>0</v>
      </c>
      <c r="J46" s="29">
        <f>SUM('RSD C'!C46)</f>
        <v>0</v>
      </c>
      <c r="K46" s="29">
        <f>SUM('RSD D'!C46)</f>
        <v>0</v>
      </c>
    </row>
    <row r="47" spans="1:11" ht="12.75">
      <c r="A47" s="2" t="s">
        <v>96</v>
      </c>
      <c r="B47" t="s">
        <v>102</v>
      </c>
      <c r="C47" s="8" t="s">
        <v>156</v>
      </c>
      <c r="D47" s="22">
        <f>SUM(G47:K47)</f>
        <v>0</v>
      </c>
      <c r="E47" s="29" t="s">
        <v>204</v>
      </c>
      <c r="F47" s="39" t="s">
        <v>204</v>
      </c>
      <c r="G47" s="29">
        <f>SUM(BLB!C47)</f>
        <v>0</v>
      </c>
      <c r="H47" s="29">
        <f>SUM('RSD A'!C47)</f>
        <v>0</v>
      </c>
      <c r="I47" s="29">
        <f>SUM('RSD B'!C47)</f>
        <v>0</v>
      </c>
      <c r="J47" s="29">
        <f>SUM('RSD C'!C47)</f>
        <v>0</v>
      </c>
      <c r="K47" s="29">
        <f>SUM('RSD D'!C47)</f>
        <v>0</v>
      </c>
    </row>
    <row r="48" spans="1:12" ht="12.75">
      <c r="A48" s="2"/>
      <c r="D48" s="1"/>
      <c r="E48" s="1"/>
      <c r="G48" s="29"/>
      <c r="H48" s="29"/>
      <c r="I48" s="29"/>
      <c r="J48" s="29"/>
      <c r="K48" s="29"/>
      <c r="L48" s="3">
        <f>SUM(D44:D47)</f>
        <v>1</v>
      </c>
    </row>
    <row r="49" spans="1:11" ht="12.75">
      <c r="A49" s="37">
        <v>39087</v>
      </c>
      <c r="B49" s="12" t="s">
        <v>210</v>
      </c>
      <c r="D49" s="1"/>
      <c r="E49" s="1"/>
      <c r="G49" s="41">
        <f>SUM(G4:G42)</f>
        <v>70</v>
      </c>
      <c r="H49" s="41">
        <f>SUM(H4:H42)</f>
        <v>165</v>
      </c>
      <c r="I49" s="41">
        <f>SUM(I4:I42)</f>
        <v>210</v>
      </c>
      <c r="J49" s="41">
        <f>SUM(J4:J42)</f>
        <v>227</v>
      </c>
      <c r="K49" s="41">
        <f>SUM(K4:K42)</f>
        <v>124</v>
      </c>
    </row>
    <row r="50" spans="1:11" ht="12.75">
      <c r="A50" s="38">
        <v>39099</v>
      </c>
      <c r="B50" s="35" t="s">
        <v>207</v>
      </c>
      <c r="C50" s="20"/>
      <c r="D50" s="4">
        <f>SUM(D4:D47)</f>
        <v>797</v>
      </c>
      <c r="E50" s="4">
        <f>SUM(E4:E47)</f>
        <v>849</v>
      </c>
      <c r="F50" s="4">
        <f>SUM(F4:F47)</f>
        <v>-52</v>
      </c>
      <c r="G50" s="40"/>
      <c r="H50" s="40"/>
      <c r="I50" s="40"/>
      <c r="J50" s="40"/>
      <c r="K50" s="40"/>
    </row>
    <row r="51" spans="1:6" ht="12.75">
      <c r="A51" s="38">
        <v>39078</v>
      </c>
      <c r="B51" s="12" t="s">
        <v>208</v>
      </c>
      <c r="F51" s="22" t="s">
        <v>164</v>
      </c>
    </row>
    <row r="53" ht="12.75">
      <c r="B53" s="5" t="s">
        <v>72</v>
      </c>
    </row>
    <row r="54" spans="2:4" ht="12.75">
      <c r="B54" s="11" t="s">
        <v>216</v>
      </c>
      <c r="C54" s="17"/>
      <c r="D54" s="22">
        <f>SUM(BLB!C54+'RSD A'!$C$54+'RSD B'!C54+'RSD C'!C54+'RSD D'!$C$54)</f>
        <v>285</v>
      </c>
    </row>
    <row r="55" spans="2:4" ht="12.75">
      <c r="B55" s="11" t="s">
        <v>217</v>
      </c>
      <c r="C55" s="17"/>
      <c r="D55" s="22">
        <f>SUM(BLB!C55+'RSD A'!$C$55+'RSD B'!C55+'RSD C'!C55+'RSD D'!$C$55)</f>
        <v>63</v>
      </c>
    </row>
    <row r="56" spans="2:4" ht="12.75">
      <c r="B56" s="11" t="s">
        <v>218</v>
      </c>
      <c r="C56" s="17"/>
      <c r="D56" s="22">
        <f>SUM(BLB!C56+'RSD A'!$C$56+'RSD B'!C56+'RSD C'!C56+'RSD D'!$C$56)</f>
        <v>449</v>
      </c>
    </row>
    <row r="57" spans="2:6" ht="12.75">
      <c r="B57" s="11" t="s">
        <v>219</v>
      </c>
      <c r="D57" s="4">
        <f>SUM(D54:D56)</f>
        <v>797</v>
      </c>
      <c r="E57" s="3"/>
      <c r="F57" s="4"/>
    </row>
  </sheetData>
  <printOptions gridLines="1" horizontalCentered="1" verticalCentered="1"/>
  <pageMargins left="0.38" right="0.23" top="0.76" bottom="0.3937007874015748" header="0.5118110236220472" footer="0"/>
  <pageSetup fitToHeight="1" fitToWidth="1" horizontalDpi="600" verticalDpi="600" orientation="portrait" paperSize="9" scale="76" r:id="rId2"/>
  <headerFooter alignWithMargins="0">
    <oddHeader xml:space="preserve">&amp;C&amp;"Arial,Fett Kursiv"&amp;12&amp;EAnzahl der Hilfen BLB  und der RSD's im  Dezember 2006 </oddHeader>
    <oddFooter>&amp;R&amp;8&amp;UDiese Aufstellung finden Sie auch unter :&amp;U 
JugTransfer / FaRef. 4 (...) / FB 4 Haushalt / HzE Statistik / HzE Statistik 1206 / Tabelle Gesamtübersicht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3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0" bestFit="1" customWidth="1"/>
    <col min="3" max="3" width="57.7109375" style="0" customWidth="1"/>
    <col min="4" max="4" width="30.00390625" style="0" customWidth="1"/>
    <col min="5" max="5" width="17.421875" style="0" customWidth="1"/>
  </cols>
  <sheetData>
    <row r="1" spans="1:5" ht="12.75">
      <c r="A1" s="4" t="s">
        <v>138</v>
      </c>
      <c r="B1" s="4" t="s">
        <v>137</v>
      </c>
      <c r="C1" s="4" t="s">
        <v>0</v>
      </c>
      <c r="D1" s="4" t="s">
        <v>136</v>
      </c>
      <c r="E1" s="3" t="s">
        <v>254</v>
      </c>
    </row>
    <row r="2" spans="1:5" ht="12.75">
      <c r="A2" s="4" t="s">
        <v>139</v>
      </c>
      <c r="B2" s="4" t="s">
        <v>0</v>
      </c>
      <c r="C2" s="4"/>
      <c r="D2" s="4"/>
      <c r="E2" s="4" t="s">
        <v>255</v>
      </c>
    </row>
    <row r="3" ht="3" customHeight="1"/>
    <row r="4" spans="1:5" ht="12.75">
      <c r="A4" t="s">
        <v>7</v>
      </c>
      <c r="B4" s="1">
        <v>1</v>
      </c>
      <c r="C4" t="s">
        <v>231</v>
      </c>
      <c r="D4" t="s">
        <v>220</v>
      </c>
      <c r="E4" t="s">
        <v>223</v>
      </c>
    </row>
    <row r="5" spans="1:5" ht="12.75">
      <c r="A5" t="s">
        <v>7</v>
      </c>
      <c r="B5" s="1">
        <v>1</v>
      </c>
      <c r="C5" t="s">
        <v>231</v>
      </c>
      <c r="D5" t="s">
        <v>220</v>
      </c>
      <c r="E5" t="s">
        <v>234</v>
      </c>
    </row>
    <row r="6" spans="1:5" ht="12.75">
      <c r="A6" t="s">
        <v>7</v>
      </c>
      <c r="B6" s="1">
        <v>1</v>
      </c>
      <c r="C6" t="s">
        <v>231</v>
      </c>
      <c r="D6" t="s">
        <v>220</v>
      </c>
      <c r="E6" t="s">
        <v>234</v>
      </c>
    </row>
    <row r="7" spans="1:5" ht="12.75">
      <c r="A7" t="s">
        <v>7</v>
      </c>
      <c r="B7" s="1">
        <v>1</v>
      </c>
      <c r="C7" t="s">
        <v>231</v>
      </c>
      <c r="E7" t="s">
        <v>234</v>
      </c>
    </row>
    <row r="8" spans="1:5" ht="12.75">
      <c r="A8" t="s">
        <v>7</v>
      </c>
      <c r="B8" s="1">
        <v>1</v>
      </c>
      <c r="C8" t="s">
        <v>231</v>
      </c>
      <c r="D8" t="s">
        <v>227</v>
      </c>
      <c r="E8" t="s">
        <v>234</v>
      </c>
    </row>
    <row r="9" spans="1:5" ht="12.75">
      <c r="A9" t="s">
        <v>7</v>
      </c>
      <c r="B9" s="1">
        <v>1</v>
      </c>
      <c r="C9" t="s">
        <v>231</v>
      </c>
      <c r="E9" t="s">
        <v>223</v>
      </c>
    </row>
    <row r="10" spans="1:5" ht="12.75">
      <c r="A10" t="s">
        <v>7</v>
      </c>
      <c r="B10" s="1">
        <v>1</v>
      </c>
      <c r="C10" t="s">
        <v>231</v>
      </c>
      <c r="D10" t="s">
        <v>220</v>
      </c>
      <c r="E10" t="s">
        <v>234</v>
      </c>
    </row>
    <row r="11" spans="1:5" ht="12.75">
      <c r="A11" t="s">
        <v>7</v>
      </c>
      <c r="B11" s="1">
        <v>1</v>
      </c>
      <c r="C11" t="s">
        <v>231</v>
      </c>
      <c r="E11" t="s">
        <v>223</v>
      </c>
    </row>
    <row r="12" spans="1:5" ht="12.75">
      <c r="A12" t="s">
        <v>8</v>
      </c>
      <c r="B12" s="1">
        <v>1</v>
      </c>
      <c r="C12" t="s">
        <v>9</v>
      </c>
      <c r="E12" t="s">
        <v>223</v>
      </c>
    </row>
    <row r="13" spans="1:5" ht="12.75">
      <c r="A13" t="s">
        <v>10</v>
      </c>
      <c r="B13" s="1">
        <v>1</v>
      </c>
      <c r="C13" t="s">
        <v>246</v>
      </c>
      <c r="D13" t="s">
        <v>220</v>
      </c>
      <c r="E13" t="s">
        <v>223</v>
      </c>
    </row>
    <row r="14" spans="1:5" ht="12.75">
      <c r="A14" t="s">
        <v>10</v>
      </c>
      <c r="B14" s="1">
        <v>1</v>
      </c>
      <c r="C14" t="s">
        <v>246</v>
      </c>
      <c r="D14" t="s">
        <v>221</v>
      </c>
      <c r="E14" t="s">
        <v>223</v>
      </c>
    </row>
    <row r="15" spans="1:5" ht="12.75">
      <c r="A15" t="s">
        <v>10</v>
      </c>
      <c r="B15" s="1">
        <v>1</v>
      </c>
      <c r="C15" t="s">
        <v>237</v>
      </c>
      <c r="D15" t="s">
        <v>221</v>
      </c>
      <c r="E15" t="s">
        <v>234</v>
      </c>
    </row>
    <row r="16" spans="1:5" ht="12.75">
      <c r="A16" t="s">
        <v>10</v>
      </c>
      <c r="B16" s="1">
        <v>1</v>
      </c>
      <c r="C16" t="s">
        <v>237</v>
      </c>
      <c r="D16" t="s">
        <v>221</v>
      </c>
      <c r="E16" t="s">
        <v>234</v>
      </c>
    </row>
    <row r="17" spans="1:5" ht="12.75">
      <c r="A17" t="s">
        <v>10</v>
      </c>
      <c r="B17" s="1">
        <v>1</v>
      </c>
      <c r="C17" t="s">
        <v>250</v>
      </c>
      <c r="D17" t="s">
        <v>221</v>
      </c>
      <c r="E17" t="s">
        <v>223</v>
      </c>
    </row>
    <row r="18" spans="1:5" ht="12.75">
      <c r="A18" t="s">
        <v>10</v>
      </c>
      <c r="B18" s="1">
        <v>1</v>
      </c>
      <c r="C18" t="s">
        <v>250</v>
      </c>
      <c r="D18" t="s">
        <v>221</v>
      </c>
      <c r="E18" t="s">
        <v>234</v>
      </c>
    </row>
    <row r="19" spans="1:5" ht="12.75">
      <c r="A19" t="s">
        <v>11</v>
      </c>
      <c r="B19" s="1">
        <v>1</v>
      </c>
      <c r="C19" t="s">
        <v>12</v>
      </c>
      <c r="D19" t="s">
        <v>221</v>
      </c>
      <c r="E19" t="s">
        <v>223</v>
      </c>
    </row>
    <row r="20" spans="1:5" ht="12.75">
      <c r="A20" t="s">
        <v>11</v>
      </c>
      <c r="B20" s="1">
        <v>1</v>
      </c>
      <c r="C20" t="s">
        <v>12</v>
      </c>
      <c r="E20" t="s">
        <v>223</v>
      </c>
    </row>
    <row r="21" spans="1:5" ht="12.75">
      <c r="A21" t="s">
        <v>11</v>
      </c>
      <c r="B21" s="1">
        <v>1</v>
      </c>
      <c r="C21" t="s">
        <v>12</v>
      </c>
      <c r="D21" t="s">
        <v>220</v>
      </c>
      <c r="E21" t="s">
        <v>223</v>
      </c>
    </row>
    <row r="22" spans="1:5" ht="12.75">
      <c r="A22" t="s">
        <v>11</v>
      </c>
      <c r="B22" s="1">
        <v>1</v>
      </c>
      <c r="C22" t="s">
        <v>12</v>
      </c>
      <c r="E22" t="s">
        <v>234</v>
      </c>
    </row>
    <row r="23" spans="1:5" ht="12.75">
      <c r="A23" t="s">
        <v>11</v>
      </c>
      <c r="B23" s="1">
        <v>1</v>
      </c>
      <c r="C23" t="s">
        <v>12</v>
      </c>
      <c r="E23" t="s">
        <v>223</v>
      </c>
    </row>
    <row r="24" spans="1:5" ht="12.75">
      <c r="A24" t="s">
        <v>11</v>
      </c>
      <c r="B24" s="1">
        <v>1</v>
      </c>
      <c r="C24" t="s">
        <v>12</v>
      </c>
      <c r="E24" t="s">
        <v>223</v>
      </c>
    </row>
    <row r="25" spans="1:5" ht="12.75">
      <c r="A25" t="s">
        <v>11</v>
      </c>
      <c r="B25" s="1">
        <v>1</v>
      </c>
      <c r="C25" t="s">
        <v>12</v>
      </c>
      <c r="E25" t="s">
        <v>223</v>
      </c>
    </row>
    <row r="26" spans="1:5" ht="12.75">
      <c r="A26" t="s">
        <v>11</v>
      </c>
      <c r="B26" s="1">
        <v>1</v>
      </c>
      <c r="C26" t="s">
        <v>12</v>
      </c>
      <c r="D26" t="s">
        <v>220</v>
      </c>
      <c r="E26" t="s">
        <v>223</v>
      </c>
    </row>
    <row r="27" spans="1:5" ht="12.75">
      <c r="A27" t="s">
        <v>11</v>
      </c>
      <c r="B27" s="1">
        <v>1</v>
      </c>
      <c r="C27" t="s">
        <v>12</v>
      </c>
      <c r="E27" t="s">
        <v>223</v>
      </c>
    </row>
    <row r="28" spans="1:5" ht="12.75">
      <c r="A28" t="s">
        <v>11</v>
      </c>
      <c r="B28" s="1">
        <v>1</v>
      </c>
      <c r="C28" t="s">
        <v>12</v>
      </c>
      <c r="E28" t="s">
        <v>223</v>
      </c>
    </row>
    <row r="29" spans="1:5" ht="12.75">
      <c r="A29" t="s">
        <v>11</v>
      </c>
      <c r="B29" s="1">
        <v>1</v>
      </c>
      <c r="C29" t="s">
        <v>12</v>
      </c>
      <c r="E29" t="s">
        <v>234</v>
      </c>
    </row>
    <row r="30" spans="1:5" ht="12.75">
      <c r="A30" t="s">
        <v>11</v>
      </c>
      <c r="B30" s="1">
        <v>1</v>
      </c>
      <c r="C30" t="s">
        <v>12</v>
      </c>
      <c r="E30" t="s">
        <v>223</v>
      </c>
    </row>
    <row r="31" spans="1:5" ht="12.75">
      <c r="A31" t="s">
        <v>11</v>
      </c>
      <c r="B31" s="1">
        <v>1</v>
      </c>
      <c r="C31" t="s">
        <v>12</v>
      </c>
      <c r="E31" t="s">
        <v>223</v>
      </c>
    </row>
    <row r="32" spans="1:5" ht="12.75">
      <c r="A32" t="s">
        <v>11</v>
      </c>
      <c r="B32" s="1">
        <v>1</v>
      </c>
      <c r="C32" t="s">
        <v>12</v>
      </c>
      <c r="E32" t="s">
        <v>223</v>
      </c>
    </row>
    <row r="33" spans="1:5" ht="12.75">
      <c r="A33" t="s">
        <v>11</v>
      </c>
      <c r="B33" s="1">
        <v>1</v>
      </c>
      <c r="C33" t="s">
        <v>12</v>
      </c>
      <c r="D33" t="s">
        <v>220</v>
      </c>
      <c r="E33" t="s">
        <v>234</v>
      </c>
    </row>
    <row r="34" spans="1:5" ht="12.75">
      <c r="A34" t="s">
        <v>11</v>
      </c>
      <c r="B34" s="1">
        <v>1</v>
      </c>
      <c r="C34" t="s">
        <v>12</v>
      </c>
      <c r="D34" t="s">
        <v>221</v>
      </c>
      <c r="E34" t="s">
        <v>223</v>
      </c>
    </row>
    <row r="35" spans="1:5" ht="12.75">
      <c r="A35" t="s">
        <v>11</v>
      </c>
      <c r="B35" s="1">
        <v>1</v>
      </c>
      <c r="C35" t="s">
        <v>12</v>
      </c>
      <c r="E35" t="s">
        <v>223</v>
      </c>
    </row>
    <row r="36" spans="1:5" ht="12.75">
      <c r="A36" t="s">
        <v>11</v>
      </c>
      <c r="B36" s="1">
        <v>1</v>
      </c>
      <c r="C36" t="s">
        <v>12</v>
      </c>
      <c r="E36" t="s">
        <v>223</v>
      </c>
    </row>
    <row r="37" spans="1:5" ht="12.75">
      <c r="A37" t="s">
        <v>11</v>
      </c>
      <c r="B37" s="1">
        <v>1</v>
      </c>
      <c r="C37" t="s">
        <v>12</v>
      </c>
      <c r="D37" t="s">
        <v>220</v>
      </c>
      <c r="E37" t="s">
        <v>223</v>
      </c>
    </row>
    <row r="38" spans="1:5" ht="12.75">
      <c r="A38" t="s">
        <v>11</v>
      </c>
      <c r="B38" s="1">
        <v>1</v>
      </c>
      <c r="C38" t="s">
        <v>12</v>
      </c>
      <c r="D38" t="s">
        <v>220</v>
      </c>
      <c r="E38" t="s">
        <v>223</v>
      </c>
    </row>
    <row r="39" spans="1:5" ht="12.75">
      <c r="A39" t="s">
        <v>11</v>
      </c>
      <c r="B39" s="1">
        <v>1</v>
      </c>
      <c r="C39" t="s">
        <v>12</v>
      </c>
      <c r="E39" t="s">
        <v>234</v>
      </c>
    </row>
    <row r="40" spans="1:5" ht="12.75">
      <c r="A40" t="s">
        <v>11</v>
      </c>
      <c r="B40" s="1">
        <v>1</v>
      </c>
      <c r="C40" t="s">
        <v>13</v>
      </c>
      <c r="D40" t="s">
        <v>220</v>
      </c>
      <c r="E40" t="s">
        <v>223</v>
      </c>
    </row>
    <row r="41" spans="1:5" ht="12.75">
      <c r="A41" t="s">
        <v>251</v>
      </c>
      <c r="B41" s="1">
        <v>1</v>
      </c>
      <c r="C41" t="s">
        <v>252</v>
      </c>
      <c r="E41" t="s">
        <v>223</v>
      </c>
    </row>
    <row r="42" spans="1:5" ht="12.75">
      <c r="A42" t="s">
        <v>16</v>
      </c>
      <c r="B42" s="1">
        <v>1</v>
      </c>
      <c r="C42" t="s">
        <v>17</v>
      </c>
      <c r="D42" t="s">
        <v>220</v>
      </c>
      <c r="E42" t="s">
        <v>234</v>
      </c>
    </row>
    <row r="43" spans="1:5" ht="12.75">
      <c r="A43" t="s">
        <v>16</v>
      </c>
      <c r="B43" s="1">
        <v>1</v>
      </c>
      <c r="C43" t="s">
        <v>17</v>
      </c>
      <c r="D43" t="s">
        <v>220</v>
      </c>
      <c r="E43" t="s">
        <v>234</v>
      </c>
    </row>
    <row r="44" spans="1:5" ht="12.75">
      <c r="A44" t="s">
        <v>16</v>
      </c>
      <c r="B44" s="1">
        <v>1</v>
      </c>
      <c r="C44" t="s">
        <v>17</v>
      </c>
      <c r="E44" t="s">
        <v>234</v>
      </c>
    </row>
    <row r="45" spans="1:5" ht="12.75">
      <c r="A45" t="s">
        <v>16</v>
      </c>
      <c r="B45" s="1">
        <v>1</v>
      </c>
      <c r="C45" t="s">
        <v>17</v>
      </c>
      <c r="E45" t="s">
        <v>234</v>
      </c>
    </row>
    <row r="46" spans="1:5" ht="12.75">
      <c r="A46" t="s">
        <v>16</v>
      </c>
      <c r="B46" s="1">
        <v>1</v>
      </c>
      <c r="C46" t="s">
        <v>17</v>
      </c>
      <c r="E46" t="s">
        <v>234</v>
      </c>
    </row>
    <row r="47" spans="1:5" ht="12.75">
      <c r="A47" t="s">
        <v>16</v>
      </c>
      <c r="B47" s="1">
        <v>1</v>
      </c>
      <c r="C47" t="s">
        <v>17</v>
      </c>
      <c r="E47" t="s">
        <v>234</v>
      </c>
    </row>
    <row r="48" spans="1:5" ht="12.75">
      <c r="A48" t="s">
        <v>16</v>
      </c>
      <c r="B48" s="1">
        <v>1</v>
      </c>
      <c r="C48" t="s">
        <v>17</v>
      </c>
      <c r="E48" t="s">
        <v>234</v>
      </c>
    </row>
    <row r="49" spans="1:5" ht="12.75">
      <c r="A49" t="s">
        <v>18</v>
      </c>
      <c r="B49" s="1">
        <v>1</v>
      </c>
      <c r="C49" t="s">
        <v>19</v>
      </c>
      <c r="D49" t="s">
        <v>221</v>
      </c>
      <c r="E49" t="s">
        <v>234</v>
      </c>
    </row>
    <row r="50" spans="1:5" ht="12.75">
      <c r="A50" t="s">
        <v>18</v>
      </c>
      <c r="B50" s="1">
        <v>1</v>
      </c>
      <c r="C50" t="s">
        <v>19</v>
      </c>
      <c r="E50" t="s">
        <v>223</v>
      </c>
    </row>
    <row r="51" spans="1:5" ht="12.75">
      <c r="A51" t="s">
        <v>18</v>
      </c>
      <c r="B51" s="1">
        <v>1</v>
      </c>
      <c r="C51" t="s">
        <v>19</v>
      </c>
      <c r="E51" t="s">
        <v>234</v>
      </c>
    </row>
    <row r="52" spans="1:5" ht="12.75">
      <c r="A52" t="s">
        <v>18</v>
      </c>
      <c r="B52" s="1">
        <v>1</v>
      </c>
      <c r="C52" t="s">
        <v>19</v>
      </c>
      <c r="D52" t="s">
        <v>221</v>
      </c>
      <c r="E52" t="s">
        <v>234</v>
      </c>
    </row>
    <row r="53" spans="1:5" ht="12.75">
      <c r="A53" t="s">
        <v>18</v>
      </c>
      <c r="B53" s="1">
        <v>1</v>
      </c>
      <c r="C53" t="s">
        <v>19</v>
      </c>
      <c r="D53" t="s">
        <v>221</v>
      </c>
      <c r="E53" t="s">
        <v>234</v>
      </c>
    </row>
    <row r="54" spans="1:5" ht="12.75">
      <c r="A54" t="s">
        <v>18</v>
      </c>
      <c r="B54" s="1">
        <v>1</v>
      </c>
      <c r="C54" t="s">
        <v>19</v>
      </c>
      <c r="E54" t="s">
        <v>223</v>
      </c>
    </row>
    <row r="55" spans="1:5" ht="12.75">
      <c r="A55" t="s">
        <v>18</v>
      </c>
      <c r="B55" s="1">
        <v>1</v>
      </c>
      <c r="C55" t="s">
        <v>19</v>
      </c>
      <c r="E55" t="s">
        <v>223</v>
      </c>
    </row>
    <row r="56" spans="1:5" ht="12.75">
      <c r="A56" t="s">
        <v>18</v>
      </c>
      <c r="B56" s="1">
        <v>1</v>
      </c>
      <c r="C56" t="s">
        <v>19</v>
      </c>
      <c r="E56" t="s">
        <v>234</v>
      </c>
    </row>
    <row r="57" spans="1:5" ht="12.75">
      <c r="A57" t="s">
        <v>20</v>
      </c>
      <c r="B57" s="1">
        <v>1</v>
      </c>
      <c r="C57" t="s">
        <v>21</v>
      </c>
      <c r="D57" t="s">
        <v>220</v>
      </c>
      <c r="E57" t="s">
        <v>234</v>
      </c>
    </row>
    <row r="58" spans="1:5" ht="12.75">
      <c r="A58" t="s">
        <v>20</v>
      </c>
      <c r="B58" s="1">
        <v>1</v>
      </c>
      <c r="C58" t="s">
        <v>21</v>
      </c>
      <c r="D58" t="s">
        <v>220</v>
      </c>
      <c r="E58" t="s">
        <v>223</v>
      </c>
    </row>
    <row r="59" spans="1:5" ht="12.75">
      <c r="A59" t="s">
        <v>20</v>
      </c>
      <c r="B59" s="1">
        <v>1</v>
      </c>
      <c r="C59" t="s">
        <v>21</v>
      </c>
      <c r="E59" t="s">
        <v>223</v>
      </c>
    </row>
    <row r="60" spans="1:5" ht="12.75">
      <c r="A60" t="s">
        <v>20</v>
      </c>
      <c r="B60" s="1">
        <v>1</v>
      </c>
      <c r="C60" t="s">
        <v>21</v>
      </c>
      <c r="D60" t="s">
        <v>220</v>
      </c>
      <c r="E60" t="s">
        <v>234</v>
      </c>
    </row>
    <row r="61" spans="1:5" ht="12.75">
      <c r="A61" t="s">
        <v>20</v>
      </c>
      <c r="B61" s="1">
        <v>1</v>
      </c>
      <c r="C61" t="s">
        <v>21</v>
      </c>
      <c r="E61" t="s">
        <v>223</v>
      </c>
    </row>
    <row r="62" spans="1:5" ht="12.75">
      <c r="A62" t="s">
        <v>20</v>
      </c>
      <c r="B62" s="1">
        <v>1</v>
      </c>
      <c r="C62" t="s">
        <v>21</v>
      </c>
      <c r="D62" t="s">
        <v>221</v>
      </c>
      <c r="E62" t="s">
        <v>223</v>
      </c>
    </row>
    <row r="63" spans="1:5" ht="12.75">
      <c r="A63" t="s">
        <v>20</v>
      </c>
      <c r="B63" s="1">
        <v>1</v>
      </c>
      <c r="C63" t="s">
        <v>21</v>
      </c>
      <c r="E63" t="s">
        <v>223</v>
      </c>
    </row>
    <row r="64" spans="1:5" ht="12.75">
      <c r="A64" t="s">
        <v>20</v>
      </c>
      <c r="B64" s="1">
        <v>1</v>
      </c>
      <c r="C64" t="s">
        <v>21</v>
      </c>
      <c r="E64" t="s">
        <v>234</v>
      </c>
    </row>
    <row r="65" spans="1:5" ht="12.75">
      <c r="A65" t="s">
        <v>20</v>
      </c>
      <c r="B65" s="1">
        <v>1</v>
      </c>
      <c r="C65" t="s">
        <v>21</v>
      </c>
      <c r="E65" t="s">
        <v>223</v>
      </c>
    </row>
    <row r="66" spans="1:5" ht="12.75">
      <c r="A66" t="s">
        <v>20</v>
      </c>
      <c r="B66" s="1">
        <v>1</v>
      </c>
      <c r="C66" t="s">
        <v>21</v>
      </c>
      <c r="E66" t="s">
        <v>234</v>
      </c>
    </row>
    <row r="67" spans="1:5" ht="12.75">
      <c r="A67" t="s">
        <v>20</v>
      </c>
      <c r="B67" s="1">
        <v>1</v>
      </c>
      <c r="C67" t="s">
        <v>21</v>
      </c>
      <c r="E67" t="s">
        <v>234</v>
      </c>
    </row>
    <row r="68" spans="1:5" ht="12.75">
      <c r="A68" t="s">
        <v>20</v>
      </c>
      <c r="B68" s="1">
        <v>1</v>
      </c>
      <c r="C68" t="s">
        <v>21</v>
      </c>
      <c r="E68" t="s">
        <v>223</v>
      </c>
    </row>
    <row r="69" spans="1:5" ht="12.75">
      <c r="A69" t="s">
        <v>20</v>
      </c>
      <c r="B69" s="1">
        <v>1</v>
      </c>
      <c r="C69" t="s">
        <v>21</v>
      </c>
      <c r="E69" t="s">
        <v>223</v>
      </c>
    </row>
    <row r="70" spans="1:5" ht="12.75">
      <c r="A70" t="s">
        <v>20</v>
      </c>
      <c r="B70" s="1">
        <v>1</v>
      </c>
      <c r="C70" t="s">
        <v>21</v>
      </c>
      <c r="E70" t="s">
        <v>234</v>
      </c>
    </row>
    <row r="71" spans="1:5" ht="12.75">
      <c r="A71" t="s">
        <v>20</v>
      </c>
      <c r="B71" s="1">
        <v>1</v>
      </c>
      <c r="C71" t="s">
        <v>21</v>
      </c>
      <c r="E71" t="s">
        <v>223</v>
      </c>
    </row>
    <row r="72" spans="1:5" ht="12.75">
      <c r="A72" t="s">
        <v>22</v>
      </c>
      <c r="B72" s="1">
        <v>1</v>
      </c>
      <c r="C72" t="s">
        <v>23</v>
      </c>
      <c r="D72" t="s">
        <v>221</v>
      </c>
      <c r="E72" t="s">
        <v>223</v>
      </c>
    </row>
    <row r="73" spans="1:5" ht="12.75">
      <c r="A73" t="s">
        <v>22</v>
      </c>
      <c r="B73" s="1">
        <v>1</v>
      </c>
      <c r="C73" t="s">
        <v>23</v>
      </c>
      <c r="D73" t="s">
        <v>221</v>
      </c>
      <c r="E73" t="s">
        <v>223</v>
      </c>
    </row>
    <row r="74" spans="1:5" ht="12.75">
      <c r="A74" t="s">
        <v>22</v>
      </c>
      <c r="B74" s="1">
        <v>1</v>
      </c>
      <c r="C74" t="s">
        <v>23</v>
      </c>
      <c r="D74" t="s">
        <v>221</v>
      </c>
      <c r="E74" t="s">
        <v>234</v>
      </c>
    </row>
    <row r="75" spans="1:5" ht="12.75">
      <c r="A75" t="s">
        <v>22</v>
      </c>
      <c r="B75" s="1">
        <v>1</v>
      </c>
      <c r="C75" t="s">
        <v>23</v>
      </c>
      <c r="D75" t="s">
        <v>221</v>
      </c>
      <c r="E75" t="s">
        <v>223</v>
      </c>
    </row>
    <row r="76" spans="1:5" ht="12.75">
      <c r="A76" t="s">
        <v>22</v>
      </c>
      <c r="B76" s="1">
        <v>1</v>
      </c>
      <c r="C76" t="s">
        <v>23</v>
      </c>
      <c r="D76" t="s">
        <v>221</v>
      </c>
      <c r="E76" t="s">
        <v>223</v>
      </c>
    </row>
    <row r="77" spans="1:5" ht="12.75">
      <c r="A77" t="s">
        <v>22</v>
      </c>
      <c r="B77" s="1">
        <v>1</v>
      </c>
      <c r="C77" t="s">
        <v>23</v>
      </c>
      <c r="D77" t="s">
        <v>220</v>
      </c>
      <c r="E77" t="s">
        <v>234</v>
      </c>
    </row>
    <row r="78" spans="1:5" ht="12.75">
      <c r="A78" t="s">
        <v>22</v>
      </c>
      <c r="B78" s="1">
        <v>1</v>
      </c>
      <c r="C78" t="s">
        <v>23</v>
      </c>
      <c r="D78" t="s">
        <v>220</v>
      </c>
      <c r="E78" t="s">
        <v>234</v>
      </c>
    </row>
    <row r="79" spans="1:5" ht="12.75">
      <c r="A79" t="s">
        <v>22</v>
      </c>
      <c r="B79" s="1">
        <v>1</v>
      </c>
      <c r="C79" t="s">
        <v>23</v>
      </c>
      <c r="D79" t="s">
        <v>220</v>
      </c>
      <c r="E79" t="s">
        <v>223</v>
      </c>
    </row>
    <row r="80" spans="1:5" ht="12.75">
      <c r="A80" t="s">
        <v>22</v>
      </c>
      <c r="B80" s="1">
        <v>1</v>
      </c>
      <c r="C80" t="s">
        <v>23</v>
      </c>
      <c r="D80" t="s">
        <v>221</v>
      </c>
      <c r="E80" t="s">
        <v>234</v>
      </c>
    </row>
    <row r="81" spans="1:5" ht="12.75">
      <c r="A81" t="s">
        <v>22</v>
      </c>
      <c r="B81" s="1">
        <v>1</v>
      </c>
      <c r="C81" t="s">
        <v>23</v>
      </c>
      <c r="D81" t="s">
        <v>220</v>
      </c>
      <c r="E81" t="s">
        <v>234</v>
      </c>
    </row>
    <row r="82" spans="1:5" ht="12.75">
      <c r="A82" t="s">
        <v>22</v>
      </c>
      <c r="B82" s="1">
        <v>1</v>
      </c>
      <c r="C82" t="s">
        <v>23</v>
      </c>
      <c r="D82" t="s">
        <v>220</v>
      </c>
      <c r="E82" t="s">
        <v>234</v>
      </c>
    </row>
    <row r="83" spans="1:5" ht="12.75">
      <c r="A83" t="s">
        <v>22</v>
      </c>
      <c r="B83" s="1">
        <v>1</v>
      </c>
      <c r="C83" t="s">
        <v>23</v>
      </c>
      <c r="D83" t="s">
        <v>220</v>
      </c>
      <c r="E83" t="s">
        <v>234</v>
      </c>
    </row>
    <row r="84" spans="1:5" ht="12.75">
      <c r="A84" t="s">
        <v>24</v>
      </c>
      <c r="B84" s="1">
        <v>1</v>
      </c>
      <c r="C84" t="s">
        <v>236</v>
      </c>
      <c r="D84" t="s">
        <v>220</v>
      </c>
      <c r="E84" t="s">
        <v>223</v>
      </c>
    </row>
    <row r="85" spans="1:5" ht="12.75">
      <c r="A85" t="s">
        <v>24</v>
      </c>
      <c r="B85" s="1">
        <v>1</v>
      </c>
      <c r="C85" t="s">
        <v>225</v>
      </c>
      <c r="D85" t="s">
        <v>220</v>
      </c>
      <c r="E85" t="s">
        <v>234</v>
      </c>
    </row>
    <row r="86" spans="1:5" ht="12.75">
      <c r="A86" t="s">
        <v>24</v>
      </c>
      <c r="B86" s="1">
        <v>1</v>
      </c>
      <c r="C86" t="s">
        <v>225</v>
      </c>
      <c r="D86" t="s">
        <v>220</v>
      </c>
      <c r="E86" t="s">
        <v>223</v>
      </c>
    </row>
    <row r="87" spans="1:5" ht="12.75">
      <c r="A87" t="s">
        <v>24</v>
      </c>
      <c r="B87" s="1">
        <v>1</v>
      </c>
      <c r="C87" t="s">
        <v>225</v>
      </c>
      <c r="D87" t="s">
        <v>220</v>
      </c>
      <c r="E87" t="s">
        <v>234</v>
      </c>
    </row>
    <row r="88" spans="1:5" ht="12.75">
      <c r="A88" t="s">
        <v>24</v>
      </c>
      <c r="B88" s="1">
        <v>1</v>
      </c>
      <c r="C88" t="s">
        <v>225</v>
      </c>
      <c r="D88" t="s">
        <v>220</v>
      </c>
      <c r="E88" t="s">
        <v>223</v>
      </c>
    </row>
    <row r="89" spans="1:5" ht="12.75">
      <c r="A89" t="s">
        <v>24</v>
      </c>
      <c r="B89" s="1">
        <v>1</v>
      </c>
      <c r="C89" t="s">
        <v>225</v>
      </c>
      <c r="D89" t="s">
        <v>220</v>
      </c>
      <c r="E89" t="s">
        <v>223</v>
      </c>
    </row>
    <row r="90" spans="1:5" ht="12.75">
      <c r="A90" t="s">
        <v>24</v>
      </c>
      <c r="B90" s="1">
        <v>1</v>
      </c>
      <c r="C90" t="s">
        <v>225</v>
      </c>
      <c r="D90" t="s">
        <v>220</v>
      </c>
      <c r="E90" t="s">
        <v>223</v>
      </c>
    </row>
    <row r="91" spans="1:5" ht="12.75">
      <c r="A91" t="s">
        <v>24</v>
      </c>
      <c r="B91" s="1">
        <v>1</v>
      </c>
      <c r="C91" t="s">
        <v>225</v>
      </c>
      <c r="D91" t="s">
        <v>220</v>
      </c>
      <c r="E91" t="s">
        <v>223</v>
      </c>
    </row>
    <row r="92" spans="1:5" ht="12.75">
      <c r="A92" t="s">
        <v>24</v>
      </c>
      <c r="B92" s="1">
        <v>1</v>
      </c>
      <c r="C92" t="s">
        <v>225</v>
      </c>
      <c r="D92" t="s">
        <v>220</v>
      </c>
      <c r="E92" t="s">
        <v>223</v>
      </c>
    </row>
    <row r="93" spans="1:5" ht="12.75">
      <c r="A93" t="s">
        <v>24</v>
      </c>
      <c r="B93" s="1">
        <v>1</v>
      </c>
      <c r="C93" t="s">
        <v>225</v>
      </c>
      <c r="D93" t="s">
        <v>220</v>
      </c>
      <c r="E93" t="s">
        <v>234</v>
      </c>
    </row>
    <row r="94" spans="1:5" ht="12.75">
      <c r="A94" t="s">
        <v>24</v>
      </c>
      <c r="B94" s="1">
        <v>1</v>
      </c>
      <c r="C94" t="s">
        <v>225</v>
      </c>
      <c r="E94" t="s">
        <v>248</v>
      </c>
    </row>
    <row r="95" spans="1:5" ht="12.75">
      <c r="A95" t="s">
        <v>24</v>
      </c>
      <c r="B95" s="1">
        <v>1</v>
      </c>
      <c r="C95" t="s">
        <v>225</v>
      </c>
      <c r="D95" t="s">
        <v>220</v>
      </c>
      <c r="E95" t="s">
        <v>223</v>
      </c>
    </row>
    <row r="96" spans="1:5" ht="12.75">
      <c r="A96" t="s">
        <v>24</v>
      </c>
      <c r="B96" s="1">
        <v>1</v>
      </c>
      <c r="C96" t="s">
        <v>225</v>
      </c>
      <c r="D96" t="s">
        <v>220</v>
      </c>
      <c r="E96" t="s">
        <v>223</v>
      </c>
    </row>
    <row r="97" spans="1:5" ht="12.75">
      <c r="A97" t="s">
        <v>24</v>
      </c>
      <c r="B97" s="1">
        <v>1</v>
      </c>
      <c r="C97" t="s">
        <v>225</v>
      </c>
      <c r="D97" t="s">
        <v>227</v>
      </c>
      <c r="E97" t="s">
        <v>234</v>
      </c>
    </row>
    <row r="98" spans="1:5" ht="12.75">
      <c r="A98" t="s">
        <v>24</v>
      </c>
      <c r="B98" s="1">
        <v>1</v>
      </c>
      <c r="C98" t="s">
        <v>225</v>
      </c>
      <c r="D98" t="s">
        <v>221</v>
      </c>
      <c r="E98" t="s">
        <v>234</v>
      </c>
    </row>
    <row r="99" spans="1:5" ht="12.75">
      <c r="A99" t="s">
        <v>24</v>
      </c>
      <c r="B99" s="1">
        <v>1</v>
      </c>
      <c r="C99" t="s">
        <v>225</v>
      </c>
      <c r="E99" t="s">
        <v>248</v>
      </c>
    </row>
    <row r="100" spans="1:5" ht="12.75">
      <c r="A100" t="s">
        <v>24</v>
      </c>
      <c r="B100" s="1">
        <v>1</v>
      </c>
      <c r="C100" t="s">
        <v>225</v>
      </c>
      <c r="D100" t="s">
        <v>221</v>
      </c>
      <c r="E100" t="s">
        <v>223</v>
      </c>
    </row>
    <row r="101" spans="1:5" ht="12.75">
      <c r="A101" t="s">
        <v>24</v>
      </c>
      <c r="B101" s="1">
        <v>1</v>
      </c>
      <c r="C101" t="s">
        <v>225</v>
      </c>
      <c r="D101" t="s">
        <v>220</v>
      </c>
      <c r="E101" t="s">
        <v>234</v>
      </c>
    </row>
    <row r="102" spans="1:5" ht="12.75">
      <c r="A102" t="s">
        <v>24</v>
      </c>
      <c r="B102" s="1">
        <v>1</v>
      </c>
      <c r="C102" t="s">
        <v>225</v>
      </c>
      <c r="D102" t="s">
        <v>220</v>
      </c>
      <c r="E102" t="s">
        <v>234</v>
      </c>
    </row>
    <row r="103" spans="1:5" ht="12.75">
      <c r="A103" t="s">
        <v>24</v>
      </c>
      <c r="B103" s="1">
        <v>1</v>
      </c>
      <c r="C103" t="s">
        <v>225</v>
      </c>
      <c r="D103" t="s">
        <v>220</v>
      </c>
      <c r="E103" t="s">
        <v>234</v>
      </c>
    </row>
    <row r="104" spans="1:5" ht="12.75">
      <c r="A104" t="s">
        <v>24</v>
      </c>
      <c r="B104" s="1">
        <v>1</v>
      </c>
      <c r="C104" t="s">
        <v>225</v>
      </c>
      <c r="D104" t="s">
        <v>220</v>
      </c>
      <c r="E104" t="s">
        <v>234</v>
      </c>
    </row>
    <row r="105" spans="1:5" ht="12.75">
      <c r="A105" t="s">
        <v>24</v>
      </c>
      <c r="B105" s="1">
        <v>1</v>
      </c>
      <c r="C105" t="s">
        <v>225</v>
      </c>
      <c r="D105" t="s">
        <v>220</v>
      </c>
      <c r="E105" t="s">
        <v>234</v>
      </c>
    </row>
    <row r="106" spans="1:5" ht="12.75">
      <c r="A106" t="s">
        <v>24</v>
      </c>
      <c r="B106" s="1">
        <v>1</v>
      </c>
      <c r="C106" t="s">
        <v>222</v>
      </c>
      <c r="D106" t="s">
        <v>220</v>
      </c>
      <c r="E106" t="s">
        <v>234</v>
      </c>
    </row>
    <row r="107" spans="1:5" ht="12.75">
      <c r="A107" t="s">
        <v>24</v>
      </c>
      <c r="B107" s="1">
        <v>1</v>
      </c>
      <c r="C107" t="s">
        <v>222</v>
      </c>
      <c r="D107" t="s">
        <v>220</v>
      </c>
      <c r="E107" t="s">
        <v>234</v>
      </c>
    </row>
    <row r="108" spans="1:5" ht="12.75">
      <c r="A108" t="s">
        <v>24</v>
      </c>
      <c r="B108" s="1">
        <v>1</v>
      </c>
      <c r="C108" t="s">
        <v>222</v>
      </c>
      <c r="D108" t="s">
        <v>245</v>
      </c>
      <c r="E108" t="s">
        <v>234</v>
      </c>
    </row>
    <row r="109" spans="1:5" ht="12.75">
      <c r="A109" t="s">
        <v>24</v>
      </c>
      <c r="B109" s="1">
        <v>1</v>
      </c>
      <c r="C109" t="s">
        <v>222</v>
      </c>
      <c r="D109" t="s">
        <v>220</v>
      </c>
      <c r="E109" t="s">
        <v>234</v>
      </c>
    </row>
    <row r="110" spans="1:5" ht="12.75">
      <c r="A110" t="s">
        <v>24</v>
      </c>
      <c r="B110" s="1">
        <v>1</v>
      </c>
      <c r="C110" t="s">
        <v>222</v>
      </c>
      <c r="D110" t="s">
        <v>220</v>
      </c>
      <c r="E110" t="s">
        <v>223</v>
      </c>
    </row>
    <row r="111" spans="1:5" ht="12.75">
      <c r="A111" t="s">
        <v>24</v>
      </c>
      <c r="B111" s="1">
        <v>1</v>
      </c>
      <c r="C111" t="s">
        <v>222</v>
      </c>
      <c r="D111" t="s">
        <v>220</v>
      </c>
      <c r="E111" t="s">
        <v>223</v>
      </c>
    </row>
    <row r="112" spans="1:5" ht="12.75">
      <c r="A112" t="s">
        <v>24</v>
      </c>
      <c r="B112" s="1">
        <v>1</v>
      </c>
      <c r="C112" t="s">
        <v>222</v>
      </c>
      <c r="D112" t="s">
        <v>220</v>
      </c>
      <c r="E112" t="s">
        <v>234</v>
      </c>
    </row>
    <row r="113" spans="1:5" ht="12.75">
      <c r="A113" t="s">
        <v>24</v>
      </c>
      <c r="B113" s="1">
        <v>1</v>
      </c>
      <c r="C113" t="s">
        <v>222</v>
      </c>
      <c r="D113" t="s">
        <v>220</v>
      </c>
      <c r="E113" t="s">
        <v>223</v>
      </c>
    </row>
    <row r="114" spans="1:5" ht="12.75">
      <c r="A114" t="s">
        <v>24</v>
      </c>
      <c r="B114" s="1">
        <v>1</v>
      </c>
      <c r="C114" t="s">
        <v>222</v>
      </c>
      <c r="D114" t="s">
        <v>220</v>
      </c>
      <c r="E114" t="s">
        <v>234</v>
      </c>
    </row>
    <row r="115" spans="1:5" ht="12.75">
      <c r="A115" t="s">
        <v>24</v>
      </c>
      <c r="B115" s="1">
        <v>1</v>
      </c>
      <c r="C115" t="s">
        <v>222</v>
      </c>
      <c r="D115" t="s">
        <v>220</v>
      </c>
      <c r="E115" t="s">
        <v>234</v>
      </c>
    </row>
    <row r="116" spans="1:5" ht="12.75">
      <c r="A116" t="s">
        <v>24</v>
      </c>
      <c r="B116" s="1">
        <v>1</v>
      </c>
      <c r="C116" t="s">
        <v>222</v>
      </c>
      <c r="D116" t="s">
        <v>224</v>
      </c>
      <c r="E116" t="s">
        <v>223</v>
      </c>
    </row>
    <row r="117" spans="1:5" ht="12.75">
      <c r="A117" t="s">
        <v>24</v>
      </c>
      <c r="B117" s="1">
        <v>1</v>
      </c>
      <c r="C117" t="s">
        <v>222</v>
      </c>
      <c r="D117" t="s">
        <v>220</v>
      </c>
      <c r="E117" t="s">
        <v>234</v>
      </c>
    </row>
    <row r="118" spans="1:5" ht="12.75">
      <c r="A118" t="s">
        <v>26</v>
      </c>
      <c r="B118" s="1">
        <v>1</v>
      </c>
      <c r="C118" t="s">
        <v>27</v>
      </c>
      <c r="D118" t="s">
        <v>221</v>
      </c>
      <c r="E118" t="s">
        <v>223</v>
      </c>
    </row>
    <row r="119" spans="1:5" ht="12.75">
      <c r="A119" t="s">
        <v>26</v>
      </c>
      <c r="B119" s="1">
        <v>1</v>
      </c>
      <c r="C119" t="s">
        <v>27</v>
      </c>
      <c r="D119" t="s">
        <v>221</v>
      </c>
      <c r="E119" t="s">
        <v>235</v>
      </c>
    </row>
    <row r="120" spans="1:5" ht="12.75">
      <c r="A120" t="s">
        <v>26</v>
      </c>
      <c r="B120" s="1">
        <v>1</v>
      </c>
      <c r="C120" t="s">
        <v>27</v>
      </c>
      <c r="D120" t="s">
        <v>220</v>
      </c>
      <c r="E120" t="s">
        <v>235</v>
      </c>
    </row>
    <row r="121" spans="1:5" ht="12.75">
      <c r="A121" t="s">
        <v>26</v>
      </c>
      <c r="B121" s="1">
        <v>1</v>
      </c>
      <c r="C121" t="s">
        <v>27</v>
      </c>
      <c r="D121" t="s">
        <v>221</v>
      </c>
      <c r="E121" t="s">
        <v>235</v>
      </c>
    </row>
    <row r="122" spans="1:5" ht="12.75">
      <c r="A122" t="s">
        <v>26</v>
      </c>
      <c r="B122" s="1">
        <v>1</v>
      </c>
      <c r="C122" t="s">
        <v>27</v>
      </c>
      <c r="D122" t="s">
        <v>220</v>
      </c>
      <c r="E122" t="s">
        <v>235</v>
      </c>
    </row>
    <row r="123" spans="1:5" ht="12.75">
      <c r="A123" t="s">
        <v>26</v>
      </c>
      <c r="B123" s="1">
        <v>1</v>
      </c>
      <c r="C123" t="s">
        <v>27</v>
      </c>
      <c r="D123" t="s">
        <v>221</v>
      </c>
      <c r="E123" t="s">
        <v>235</v>
      </c>
    </row>
    <row r="124" spans="1:5" ht="12.75">
      <c r="A124" t="s">
        <v>26</v>
      </c>
      <c r="B124" s="1">
        <v>1</v>
      </c>
      <c r="C124" t="s">
        <v>27</v>
      </c>
      <c r="D124" t="s">
        <v>221</v>
      </c>
      <c r="E124" t="s">
        <v>235</v>
      </c>
    </row>
    <row r="125" spans="1:5" ht="12.75">
      <c r="A125" t="s">
        <v>26</v>
      </c>
      <c r="B125" s="1">
        <v>1</v>
      </c>
      <c r="C125" t="s">
        <v>27</v>
      </c>
      <c r="D125" t="s">
        <v>221</v>
      </c>
      <c r="E125" t="s">
        <v>235</v>
      </c>
    </row>
    <row r="126" spans="1:5" ht="12.75">
      <c r="A126" t="s">
        <v>26</v>
      </c>
      <c r="B126" s="1">
        <v>1</v>
      </c>
      <c r="C126" t="s">
        <v>27</v>
      </c>
      <c r="D126" t="s">
        <v>221</v>
      </c>
      <c r="E126" t="s">
        <v>235</v>
      </c>
    </row>
    <row r="127" spans="1:5" ht="12.75">
      <c r="A127" t="s">
        <v>26</v>
      </c>
      <c r="B127" s="1">
        <v>1</v>
      </c>
      <c r="C127" t="s">
        <v>27</v>
      </c>
      <c r="D127" t="s">
        <v>221</v>
      </c>
      <c r="E127" t="s">
        <v>235</v>
      </c>
    </row>
    <row r="128" spans="1:5" ht="12.75">
      <c r="A128" t="s">
        <v>26</v>
      </c>
      <c r="B128" s="1">
        <v>1</v>
      </c>
      <c r="C128" t="s">
        <v>27</v>
      </c>
      <c r="D128" t="s">
        <v>221</v>
      </c>
      <c r="E128" t="s">
        <v>223</v>
      </c>
    </row>
    <row r="129" spans="1:5" ht="12.75">
      <c r="A129" t="s">
        <v>26</v>
      </c>
      <c r="B129" s="1">
        <v>1</v>
      </c>
      <c r="C129" t="s">
        <v>27</v>
      </c>
      <c r="D129" t="s">
        <v>221</v>
      </c>
      <c r="E129" t="s">
        <v>235</v>
      </c>
    </row>
    <row r="130" spans="1:5" ht="12.75">
      <c r="A130" t="s">
        <v>26</v>
      </c>
      <c r="B130" s="1">
        <v>1</v>
      </c>
      <c r="C130" t="s">
        <v>27</v>
      </c>
      <c r="D130" t="s">
        <v>220</v>
      </c>
      <c r="E130" t="s">
        <v>223</v>
      </c>
    </row>
    <row r="131" spans="1:5" ht="12.75">
      <c r="A131" t="s">
        <v>26</v>
      </c>
      <c r="B131" s="1">
        <v>1</v>
      </c>
      <c r="C131" t="s">
        <v>27</v>
      </c>
      <c r="D131" t="s">
        <v>220</v>
      </c>
      <c r="E131" t="s">
        <v>234</v>
      </c>
    </row>
    <row r="132" spans="1:5" ht="12.75">
      <c r="A132" t="s">
        <v>26</v>
      </c>
      <c r="B132" s="1">
        <v>1</v>
      </c>
      <c r="C132" t="s">
        <v>27</v>
      </c>
      <c r="D132" t="s">
        <v>221</v>
      </c>
      <c r="E132" t="s">
        <v>223</v>
      </c>
    </row>
    <row r="133" spans="1:5" ht="12.75">
      <c r="A133" t="s">
        <v>26</v>
      </c>
      <c r="B133" s="1">
        <v>1</v>
      </c>
      <c r="C133" t="s">
        <v>27</v>
      </c>
      <c r="D133" t="s">
        <v>224</v>
      </c>
      <c r="E133" t="s">
        <v>223</v>
      </c>
    </row>
    <row r="134" spans="1:5" ht="12.75">
      <c r="A134" t="s">
        <v>26</v>
      </c>
      <c r="B134" s="1">
        <v>1</v>
      </c>
      <c r="C134" t="s">
        <v>27</v>
      </c>
      <c r="D134" t="s">
        <v>221</v>
      </c>
      <c r="E134" t="s">
        <v>223</v>
      </c>
    </row>
    <row r="135" spans="1:5" ht="12.75">
      <c r="A135" t="s">
        <v>26</v>
      </c>
      <c r="B135" s="1">
        <v>1</v>
      </c>
      <c r="C135" t="s">
        <v>27</v>
      </c>
      <c r="D135" t="s">
        <v>221</v>
      </c>
      <c r="E135" t="s">
        <v>223</v>
      </c>
    </row>
    <row r="136" spans="1:5" ht="12.75">
      <c r="A136" t="s">
        <v>26</v>
      </c>
      <c r="B136" s="1">
        <v>1</v>
      </c>
      <c r="C136" t="s">
        <v>27</v>
      </c>
      <c r="D136" t="s">
        <v>221</v>
      </c>
      <c r="E136" t="s">
        <v>235</v>
      </c>
    </row>
    <row r="137" spans="1:5" ht="12.75">
      <c r="A137" t="s">
        <v>26</v>
      </c>
      <c r="B137" s="1">
        <v>1</v>
      </c>
      <c r="C137" t="s">
        <v>27</v>
      </c>
      <c r="D137" t="s">
        <v>221</v>
      </c>
      <c r="E137" t="s">
        <v>223</v>
      </c>
    </row>
    <row r="138" spans="1:5" ht="12.75">
      <c r="A138" t="s">
        <v>26</v>
      </c>
      <c r="B138" s="1">
        <v>1</v>
      </c>
      <c r="C138" t="s">
        <v>29</v>
      </c>
      <c r="D138" t="s">
        <v>221</v>
      </c>
      <c r="E138" t="s">
        <v>234</v>
      </c>
    </row>
    <row r="139" spans="1:5" ht="12.75">
      <c r="A139" t="s">
        <v>26</v>
      </c>
      <c r="B139" s="1">
        <v>1</v>
      </c>
      <c r="C139" t="s">
        <v>29</v>
      </c>
      <c r="D139" t="s">
        <v>221</v>
      </c>
      <c r="E139" t="s">
        <v>234</v>
      </c>
    </row>
    <row r="140" spans="1:5" ht="12.75">
      <c r="A140" t="s">
        <v>26</v>
      </c>
      <c r="B140" s="1">
        <v>1</v>
      </c>
      <c r="C140" t="s">
        <v>29</v>
      </c>
      <c r="D140" t="s">
        <v>224</v>
      </c>
      <c r="E140" t="s">
        <v>234</v>
      </c>
    </row>
    <row r="141" spans="1:5" ht="12.75">
      <c r="A141" t="s">
        <v>26</v>
      </c>
      <c r="B141" s="1">
        <v>1</v>
      </c>
      <c r="C141" t="s">
        <v>29</v>
      </c>
      <c r="D141" t="s">
        <v>224</v>
      </c>
      <c r="E141" t="s">
        <v>234</v>
      </c>
    </row>
    <row r="142" spans="1:5" ht="12.75">
      <c r="A142" t="s">
        <v>26</v>
      </c>
      <c r="B142" s="1">
        <v>1</v>
      </c>
      <c r="C142" t="s">
        <v>29</v>
      </c>
      <c r="D142" t="s">
        <v>220</v>
      </c>
      <c r="E142" t="s">
        <v>223</v>
      </c>
    </row>
    <row r="143" spans="1:5" ht="12.75">
      <c r="A143" t="s">
        <v>26</v>
      </c>
      <c r="B143" s="1">
        <v>1</v>
      </c>
      <c r="C143" t="s">
        <v>29</v>
      </c>
      <c r="D143" t="s">
        <v>221</v>
      </c>
      <c r="E143" t="s">
        <v>223</v>
      </c>
    </row>
    <row r="144" spans="1:5" ht="12.75">
      <c r="A144" t="s">
        <v>26</v>
      </c>
      <c r="B144" s="1">
        <v>1</v>
      </c>
      <c r="C144" t="s">
        <v>29</v>
      </c>
      <c r="D144" t="s">
        <v>221</v>
      </c>
      <c r="E144" t="s">
        <v>223</v>
      </c>
    </row>
    <row r="145" spans="1:5" ht="12.75">
      <c r="A145" t="s">
        <v>26</v>
      </c>
      <c r="B145" s="1">
        <v>1</v>
      </c>
      <c r="C145" t="s">
        <v>29</v>
      </c>
      <c r="D145" t="s">
        <v>227</v>
      </c>
      <c r="E145" t="s">
        <v>223</v>
      </c>
    </row>
    <row r="146" spans="1:5" ht="12.75">
      <c r="A146" t="s">
        <v>26</v>
      </c>
      <c r="B146" s="1">
        <v>1</v>
      </c>
      <c r="C146" t="s">
        <v>29</v>
      </c>
      <c r="D146" t="s">
        <v>220</v>
      </c>
      <c r="E146" t="s">
        <v>223</v>
      </c>
    </row>
    <row r="147" spans="1:5" ht="12.75">
      <c r="A147" t="s">
        <v>26</v>
      </c>
      <c r="B147" s="1">
        <v>1</v>
      </c>
      <c r="C147" t="s">
        <v>29</v>
      </c>
      <c r="D147" t="s">
        <v>227</v>
      </c>
      <c r="E147" t="s">
        <v>223</v>
      </c>
    </row>
    <row r="148" spans="1:5" ht="12.75">
      <c r="A148" t="s">
        <v>26</v>
      </c>
      <c r="B148" s="1">
        <v>1</v>
      </c>
      <c r="C148" t="s">
        <v>29</v>
      </c>
      <c r="D148" t="s">
        <v>221</v>
      </c>
      <c r="E148" t="s">
        <v>234</v>
      </c>
    </row>
    <row r="149" spans="1:5" ht="12.75">
      <c r="A149" t="s">
        <v>26</v>
      </c>
      <c r="B149" s="1">
        <v>1</v>
      </c>
      <c r="C149" t="s">
        <v>29</v>
      </c>
      <c r="D149" t="s">
        <v>221</v>
      </c>
      <c r="E149" t="s">
        <v>234</v>
      </c>
    </row>
    <row r="150" spans="1:5" ht="12.75">
      <c r="A150" t="s">
        <v>26</v>
      </c>
      <c r="B150" s="1">
        <v>1</v>
      </c>
      <c r="C150" t="s">
        <v>30</v>
      </c>
      <c r="D150" t="s">
        <v>224</v>
      </c>
      <c r="E150" t="s">
        <v>223</v>
      </c>
    </row>
    <row r="151" spans="1:5" ht="12.75">
      <c r="A151" t="s">
        <v>26</v>
      </c>
      <c r="B151" s="1">
        <v>1</v>
      </c>
      <c r="C151" t="s">
        <v>30</v>
      </c>
      <c r="D151" t="s">
        <v>220</v>
      </c>
      <c r="E151" t="s">
        <v>223</v>
      </c>
    </row>
    <row r="152" spans="1:5" ht="12.75">
      <c r="A152" t="s">
        <v>26</v>
      </c>
      <c r="B152" s="1">
        <v>1</v>
      </c>
      <c r="C152" t="s">
        <v>30</v>
      </c>
      <c r="D152" t="s">
        <v>221</v>
      </c>
      <c r="E152" t="s">
        <v>235</v>
      </c>
    </row>
    <row r="153" spans="1:5" ht="12.75">
      <c r="A153" t="s">
        <v>26</v>
      </c>
      <c r="B153" s="1">
        <v>1</v>
      </c>
      <c r="C153" t="s">
        <v>30</v>
      </c>
      <c r="D153" t="s">
        <v>224</v>
      </c>
      <c r="E153" t="s">
        <v>234</v>
      </c>
    </row>
    <row r="154" spans="1:5" ht="12.75">
      <c r="A154" t="s">
        <v>26</v>
      </c>
      <c r="B154" s="1">
        <v>1</v>
      </c>
      <c r="C154" t="s">
        <v>30</v>
      </c>
      <c r="D154" t="s">
        <v>220</v>
      </c>
      <c r="E154" t="s">
        <v>223</v>
      </c>
    </row>
    <row r="155" spans="1:5" ht="12.75">
      <c r="A155" t="s">
        <v>26</v>
      </c>
      <c r="B155" s="1">
        <v>1</v>
      </c>
      <c r="C155" t="s">
        <v>30</v>
      </c>
      <c r="D155" t="s">
        <v>221</v>
      </c>
      <c r="E155" t="s">
        <v>223</v>
      </c>
    </row>
    <row r="156" spans="1:5" ht="12.75">
      <c r="A156" t="s">
        <v>26</v>
      </c>
      <c r="B156" s="1">
        <v>1</v>
      </c>
      <c r="C156" t="s">
        <v>30</v>
      </c>
      <c r="D156" t="s">
        <v>224</v>
      </c>
      <c r="E156" t="s">
        <v>223</v>
      </c>
    </row>
    <row r="157" spans="1:5" ht="12.75">
      <c r="A157" t="s">
        <v>26</v>
      </c>
      <c r="B157" s="1">
        <v>1</v>
      </c>
      <c r="C157" t="s">
        <v>30</v>
      </c>
      <c r="D157" t="s">
        <v>221</v>
      </c>
      <c r="E157" t="s">
        <v>235</v>
      </c>
    </row>
    <row r="158" spans="1:5" ht="12.75">
      <c r="A158" t="s">
        <v>26</v>
      </c>
      <c r="B158" s="1">
        <v>1</v>
      </c>
      <c r="C158" t="s">
        <v>30</v>
      </c>
      <c r="D158" t="s">
        <v>221</v>
      </c>
      <c r="E158" t="s">
        <v>223</v>
      </c>
    </row>
    <row r="159" spans="1:5" ht="12.75">
      <c r="A159" t="s">
        <v>26</v>
      </c>
      <c r="B159" s="1">
        <v>1</v>
      </c>
      <c r="C159" t="s">
        <v>30</v>
      </c>
      <c r="D159" t="s">
        <v>221</v>
      </c>
      <c r="E159" t="s">
        <v>234</v>
      </c>
    </row>
    <row r="160" spans="1:5" ht="12.75">
      <c r="A160" t="s">
        <v>26</v>
      </c>
      <c r="B160" s="1">
        <v>1</v>
      </c>
      <c r="C160" t="s">
        <v>30</v>
      </c>
      <c r="D160" t="s">
        <v>221</v>
      </c>
      <c r="E160" t="s">
        <v>223</v>
      </c>
    </row>
    <row r="161" spans="1:5" ht="12.75">
      <c r="A161" t="s">
        <v>26</v>
      </c>
      <c r="B161" s="1">
        <v>1</v>
      </c>
      <c r="C161" t="s">
        <v>30</v>
      </c>
      <c r="D161" t="s">
        <v>220</v>
      </c>
      <c r="E161" t="s">
        <v>223</v>
      </c>
    </row>
    <row r="162" spans="1:5" ht="12.75">
      <c r="A162" t="s">
        <v>26</v>
      </c>
      <c r="B162" s="1">
        <v>1</v>
      </c>
      <c r="C162" t="s">
        <v>30</v>
      </c>
      <c r="D162" t="s">
        <v>220</v>
      </c>
      <c r="E162" t="s">
        <v>223</v>
      </c>
    </row>
    <row r="163" spans="1:5" ht="12.75">
      <c r="A163" t="s">
        <v>26</v>
      </c>
      <c r="B163" s="1">
        <v>1</v>
      </c>
      <c r="C163" t="s">
        <v>30</v>
      </c>
      <c r="D163" t="s">
        <v>224</v>
      </c>
      <c r="E163" t="s">
        <v>223</v>
      </c>
    </row>
    <row r="164" spans="1:5" ht="12.75">
      <c r="A164" t="s">
        <v>26</v>
      </c>
      <c r="B164" s="1">
        <v>1</v>
      </c>
      <c r="C164" t="s">
        <v>30</v>
      </c>
      <c r="D164" t="s">
        <v>220</v>
      </c>
      <c r="E164" t="s">
        <v>234</v>
      </c>
    </row>
    <row r="165" spans="1:5" ht="12.75">
      <c r="A165" t="s">
        <v>26</v>
      </c>
      <c r="B165" s="1">
        <v>1</v>
      </c>
      <c r="C165" t="s">
        <v>30</v>
      </c>
      <c r="D165" t="s">
        <v>220</v>
      </c>
      <c r="E165" t="s">
        <v>234</v>
      </c>
    </row>
    <row r="166" spans="1:5" ht="12.75">
      <c r="A166" t="s">
        <v>26</v>
      </c>
      <c r="B166" s="1">
        <v>1</v>
      </c>
      <c r="C166" t="s">
        <v>30</v>
      </c>
      <c r="D166" t="s">
        <v>221</v>
      </c>
      <c r="E166" t="s">
        <v>223</v>
      </c>
    </row>
    <row r="167" spans="1:5" ht="12.75">
      <c r="A167" t="s">
        <v>26</v>
      </c>
      <c r="B167" s="1">
        <v>1</v>
      </c>
      <c r="C167" t="s">
        <v>30</v>
      </c>
      <c r="D167" t="s">
        <v>221</v>
      </c>
      <c r="E167" t="s">
        <v>223</v>
      </c>
    </row>
    <row r="168" spans="1:5" ht="12.75">
      <c r="A168" t="s">
        <v>26</v>
      </c>
      <c r="B168" s="1">
        <v>1</v>
      </c>
      <c r="C168" t="s">
        <v>30</v>
      </c>
      <c r="D168" t="s">
        <v>221</v>
      </c>
      <c r="E168" t="s">
        <v>223</v>
      </c>
    </row>
    <row r="169" spans="1:5" ht="12.75">
      <c r="A169" t="s">
        <v>26</v>
      </c>
      <c r="B169" s="1">
        <v>1</v>
      </c>
      <c r="C169" t="s">
        <v>30</v>
      </c>
      <c r="D169" t="s">
        <v>221</v>
      </c>
      <c r="E169" t="s">
        <v>223</v>
      </c>
    </row>
    <row r="170" spans="1:5" ht="12.75">
      <c r="A170" t="s">
        <v>26</v>
      </c>
      <c r="B170" s="1">
        <v>1</v>
      </c>
      <c r="C170" t="s">
        <v>30</v>
      </c>
      <c r="D170" t="s">
        <v>245</v>
      </c>
      <c r="E170" t="s">
        <v>223</v>
      </c>
    </row>
    <row r="171" spans="1:5" ht="12.75">
      <c r="A171" t="s">
        <v>26</v>
      </c>
      <c r="B171" s="1">
        <v>1</v>
      </c>
      <c r="C171" t="s">
        <v>30</v>
      </c>
      <c r="D171" t="s">
        <v>221</v>
      </c>
      <c r="E171" t="s">
        <v>223</v>
      </c>
    </row>
    <row r="172" spans="1:5" ht="12.75">
      <c r="A172" t="s">
        <v>26</v>
      </c>
      <c r="B172" s="1">
        <v>1</v>
      </c>
      <c r="C172" t="s">
        <v>30</v>
      </c>
      <c r="D172" t="s">
        <v>221</v>
      </c>
      <c r="E172" t="s">
        <v>223</v>
      </c>
    </row>
    <row r="173" spans="1:5" ht="12.75">
      <c r="A173" t="s">
        <v>26</v>
      </c>
      <c r="B173" s="1">
        <v>1</v>
      </c>
      <c r="C173" t="s">
        <v>30</v>
      </c>
      <c r="D173" t="s">
        <v>227</v>
      </c>
      <c r="E173" t="s">
        <v>223</v>
      </c>
    </row>
    <row r="174" spans="1:5" ht="12.75">
      <c r="A174" t="s">
        <v>26</v>
      </c>
      <c r="B174" s="1">
        <v>1</v>
      </c>
      <c r="C174" t="s">
        <v>30</v>
      </c>
      <c r="D174" t="s">
        <v>220</v>
      </c>
      <c r="E174" t="s">
        <v>223</v>
      </c>
    </row>
    <row r="175" spans="1:5" ht="12.75">
      <c r="A175" t="s">
        <v>26</v>
      </c>
      <c r="B175" s="1">
        <v>1</v>
      </c>
      <c r="C175" t="s">
        <v>30</v>
      </c>
      <c r="D175" t="s">
        <v>220</v>
      </c>
      <c r="E175" t="s">
        <v>223</v>
      </c>
    </row>
    <row r="176" spans="1:5" ht="12.75">
      <c r="A176" t="s">
        <v>26</v>
      </c>
      <c r="B176" s="1">
        <v>1</v>
      </c>
      <c r="C176" t="s">
        <v>30</v>
      </c>
      <c r="D176" t="s">
        <v>220</v>
      </c>
      <c r="E176" t="s">
        <v>223</v>
      </c>
    </row>
    <row r="177" spans="1:5" ht="12.75">
      <c r="A177" t="s">
        <v>26</v>
      </c>
      <c r="B177" s="1">
        <v>1</v>
      </c>
      <c r="C177" t="s">
        <v>30</v>
      </c>
      <c r="D177" t="s">
        <v>224</v>
      </c>
      <c r="E177" t="s">
        <v>234</v>
      </c>
    </row>
    <row r="178" spans="1:5" ht="12.75">
      <c r="A178" t="s">
        <v>26</v>
      </c>
      <c r="B178" s="1">
        <v>1</v>
      </c>
      <c r="C178" t="s">
        <v>30</v>
      </c>
      <c r="D178" t="s">
        <v>220</v>
      </c>
      <c r="E178" t="s">
        <v>223</v>
      </c>
    </row>
    <row r="179" spans="1:5" ht="12.75">
      <c r="A179" t="s">
        <v>26</v>
      </c>
      <c r="B179" s="1">
        <v>1</v>
      </c>
      <c r="C179" t="s">
        <v>30</v>
      </c>
      <c r="D179" t="s">
        <v>220</v>
      </c>
      <c r="E179" t="s">
        <v>223</v>
      </c>
    </row>
    <row r="180" spans="1:5" ht="12.75">
      <c r="A180" t="s">
        <v>26</v>
      </c>
      <c r="B180" s="1">
        <v>1</v>
      </c>
      <c r="C180" t="s">
        <v>30</v>
      </c>
      <c r="D180" t="s">
        <v>221</v>
      </c>
      <c r="E180" t="s">
        <v>234</v>
      </c>
    </row>
    <row r="181" spans="1:5" ht="12.75">
      <c r="A181" t="s">
        <v>26</v>
      </c>
      <c r="B181" s="1">
        <v>1</v>
      </c>
      <c r="C181" t="s">
        <v>30</v>
      </c>
      <c r="D181" t="s">
        <v>224</v>
      </c>
      <c r="E181" t="s">
        <v>234</v>
      </c>
    </row>
    <row r="182" spans="1:5" ht="12.75">
      <c r="A182" t="s">
        <v>26</v>
      </c>
      <c r="B182" s="1">
        <v>1</v>
      </c>
      <c r="C182" t="s">
        <v>30</v>
      </c>
      <c r="D182" t="s">
        <v>221</v>
      </c>
      <c r="E182" t="s">
        <v>235</v>
      </c>
    </row>
    <row r="183" spans="1:5" ht="12.75">
      <c r="A183" t="s">
        <v>26</v>
      </c>
      <c r="B183" s="1">
        <v>1</v>
      </c>
      <c r="C183" t="s">
        <v>30</v>
      </c>
      <c r="D183" t="s">
        <v>220</v>
      </c>
      <c r="E183" t="s">
        <v>223</v>
      </c>
    </row>
    <row r="184" spans="1:5" ht="12.75">
      <c r="A184" t="s">
        <v>26</v>
      </c>
      <c r="B184" s="1">
        <v>1</v>
      </c>
      <c r="C184" t="s">
        <v>30</v>
      </c>
      <c r="D184" t="s">
        <v>220</v>
      </c>
      <c r="E184" t="s">
        <v>223</v>
      </c>
    </row>
    <row r="185" spans="1:5" ht="12.75">
      <c r="A185" t="s">
        <v>26</v>
      </c>
      <c r="B185" s="1">
        <v>1</v>
      </c>
      <c r="C185" t="s">
        <v>30</v>
      </c>
      <c r="D185" t="s">
        <v>221</v>
      </c>
      <c r="E185" t="s">
        <v>223</v>
      </c>
    </row>
    <row r="186" spans="1:5" ht="12.75">
      <c r="A186" t="s">
        <v>26</v>
      </c>
      <c r="B186" s="1">
        <v>1</v>
      </c>
      <c r="C186" t="s">
        <v>31</v>
      </c>
      <c r="D186" t="s">
        <v>221</v>
      </c>
      <c r="E186" t="s">
        <v>235</v>
      </c>
    </row>
    <row r="187" spans="1:5" ht="12.75">
      <c r="A187" t="s">
        <v>26</v>
      </c>
      <c r="B187" s="1">
        <v>1</v>
      </c>
      <c r="C187" t="s">
        <v>31</v>
      </c>
      <c r="D187" t="s">
        <v>220</v>
      </c>
      <c r="E187" t="s">
        <v>235</v>
      </c>
    </row>
    <row r="188" spans="1:5" ht="12.75">
      <c r="A188" t="s">
        <v>26</v>
      </c>
      <c r="B188" s="1">
        <v>1</v>
      </c>
      <c r="C188" t="s">
        <v>31</v>
      </c>
      <c r="D188" t="s">
        <v>221</v>
      </c>
      <c r="E188" t="s">
        <v>235</v>
      </c>
    </row>
    <row r="189" spans="1:5" ht="12.75">
      <c r="A189" t="s">
        <v>26</v>
      </c>
      <c r="B189" s="1">
        <v>1</v>
      </c>
      <c r="C189" t="s">
        <v>31</v>
      </c>
      <c r="D189" t="s">
        <v>220</v>
      </c>
      <c r="E189" t="s">
        <v>235</v>
      </c>
    </row>
    <row r="190" spans="1:5" ht="12.75">
      <c r="A190" t="s">
        <v>26</v>
      </c>
      <c r="B190" s="1">
        <v>1</v>
      </c>
      <c r="C190" t="s">
        <v>31</v>
      </c>
      <c r="D190" t="s">
        <v>220</v>
      </c>
      <c r="E190" t="s">
        <v>235</v>
      </c>
    </row>
    <row r="191" spans="1:5" ht="12.75">
      <c r="A191" t="s">
        <v>26</v>
      </c>
      <c r="B191" s="1">
        <v>1</v>
      </c>
      <c r="C191" t="s">
        <v>31</v>
      </c>
      <c r="D191" t="s">
        <v>220</v>
      </c>
      <c r="E191" t="s">
        <v>234</v>
      </c>
    </row>
    <row r="192" spans="1:5" ht="12.75">
      <c r="A192" t="s">
        <v>26</v>
      </c>
      <c r="B192" s="1">
        <v>1</v>
      </c>
      <c r="C192" t="s">
        <v>31</v>
      </c>
      <c r="D192" t="s">
        <v>221</v>
      </c>
      <c r="E192" t="s">
        <v>235</v>
      </c>
    </row>
    <row r="193" spans="1:5" ht="12.75">
      <c r="A193" t="s">
        <v>26</v>
      </c>
      <c r="B193" s="1">
        <v>1</v>
      </c>
      <c r="C193" t="s">
        <v>31</v>
      </c>
      <c r="D193" t="s">
        <v>221</v>
      </c>
      <c r="E193" t="s">
        <v>223</v>
      </c>
    </row>
    <row r="194" spans="1:5" ht="12.75">
      <c r="A194" t="s">
        <v>26</v>
      </c>
      <c r="B194" s="1">
        <v>1</v>
      </c>
      <c r="C194" t="s">
        <v>31</v>
      </c>
      <c r="D194" t="s">
        <v>221</v>
      </c>
      <c r="E194" t="s">
        <v>235</v>
      </c>
    </row>
    <row r="195" spans="1:5" ht="12.75">
      <c r="A195" t="s">
        <v>26</v>
      </c>
      <c r="B195" s="1">
        <v>1</v>
      </c>
      <c r="C195" t="s">
        <v>31</v>
      </c>
      <c r="D195" t="s">
        <v>220</v>
      </c>
      <c r="E195" t="s">
        <v>234</v>
      </c>
    </row>
    <row r="196" spans="1:5" ht="12.75">
      <c r="A196" t="s">
        <v>26</v>
      </c>
      <c r="B196" s="1">
        <v>1</v>
      </c>
      <c r="C196" t="s">
        <v>31</v>
      </c>
      <c r="D196" t="s">
        <v>220</v>
      </c>
      <c r="E196" t="s">
        <v>223</v>
      </c>
    </row>
    <row r="197" spans="1:5" ht="12.75">
      <c r="A197" t="s">
        <v>26</v>
      </c>
      <c r="B197" s="1">
        <v>1</v>
      </c>
      <c r="C197" t="s">
        <v>31</v>
      </c>
      <c r="D197" t="s">
        <v>221</v>
      </c>
      <c r="E197" t="s">
        <v>234</v>
      </c>
    </row>
    <row r="198" spans="1:5" ht="12.75">
      <c r="A198" t="s">
        <v>26</v>
      </c>
      <c r="B198" s="1">
        <v>1</v>
      </c>
      <c r="C198" t="s">
        <v>31</v>
      </c>
      <c r="D198" t="s">
        <v>221</v>
      </c>
      <c r="E198" t="s">
        <v>235</v>
      </c>
    </row>
    <row r="199" spans="1:5" ht="12.75">
      <c r="A199" t="s">
        <v>26</v>
      </c>
      <c r="B199" s="1">
        <v>1</v>
      </c>
      <c r="C199" t="s">
        <v>31</v>
      </c>
      <c r="D199" t="s">
        <v>220</v>
      </c>
      <c r="E199" t="s">
        <v>223</v>
      </c>
    </row>
    <row r="200" spans="1:5" ht="12.75">
      <c r="A200" t="s">
        <v>26</v>
      </c>
      <c r="B200" s="1">
        <v>1</v>
      </c>
      <c r="C200" t="s">
        <v>32</v>
      </c>
      <c r="D200" t="s">
        <v>220</v>
      </c>
      <c r="E200" t="s">
        <v>234</v>
      </c>
    </row>
    <row r="201" spans="1:5" ht="12.75">
      <c r="A201" t="s">
        <v>26</v>
      </c>
      <c r="B201" s="1">
        <v>1</v>
      </c>
      <c r="C201" t="s">
        <v>32</v>
      </c>
      <c r="D201" t="s">
        <v>220</v>
      </c>
      <c r="E201" t="s">
        <v>223</v>
      </c>
    </row>
    <row r="202" spans="1:5" ht="12.75">
      <c r="A202" t="s">
        <v>26</v>
      </c>
      <c r="B202" s="1">
        <v>1</v>
      </c>
      <c r="C202" t="s">
        <v>32</v>
      </c>
      <c r="D202" t="s">
        <v>220</v>
      </c>
      <c r="E202" t="s">
        <v>234</v>
      </c>
    </row>
    <row r="203" spans="1:5" ht="12.75">
      <c r="A203" t="s">
        <v>26</v>
      </c>
      <c r="B203" s="1">
        <v>1</v>
      </c>
      <c r="C203" t="s">
        <v>32</v>
      </c>
      <c r="D203" t="s">
        <v>221</v>
      </c>
      <c r="E203" t="s">
        <v>223</v>
      </c>
    </row>
    <row r="204" spans="1:5" ht="12.75">
      <c r="A204" t="s">
        <v>26</v>
      </c>
      <c r="B204" s="1">
        <v>1</v>
      </c>
      <c r="C204" t="s">
        <v>32</v>
      </c>
      <c r="D204" t="s">
        <v>224</v>
      </c>
      <c r="E204" t="s">
        <v>234</v>
      </c>
    </row>
    <row r="205" spans="1:5" ht="12.75">
      <c r="A205" t="s">
        <v>26</v>
      </c>
      <c r="B205" s="1">
        <v>1</v>
      </c>
      <c r="C205" t="s">
        <v>32</v>
      </c>
      <c r="D205" t="s">
        <v>220</v>
      </c>
      <c r="E205" t="s">
        <v>234</v>
      </c>
    </row>
    <row r="206" spans="1:5" ht="12.75">
      <c r="A206" t="s">
        <v>26</v>
      </c>
      <c r="B206" s="1">
        <v>1</v>
      </c>
      <c r="C206" t="s">
        <v>32</v>
      </c>
      <c r="D206" t="s">
        <v>220</v>
      </c>
      <c r="E206" t="s">
        <v>234</v>
      </c>
    </row>
    <row r="207" spans="1:5" ht="12.75">
      <c r="A207" t="s">
        <v>26</v>
      </c>
      <c r="B207" s="1">
        <v>1</v>
      </c>
      <c r="C207" t="s">
        <v>32</v>
      </c>
      <c r="D207" t="s">
        <v>227</v>
      </c>
      <c r="E207" t="s">
        <v>234</v>
      </c>
    </row>
    <row r="208" spans="1:5" ht="12.75">
      <c r="A208" t="s">
        <v>33</v>
      </c>
      <c r="B208" s="1">
        <v>1</v>
      </c>
      <c r="C208" t="s">
        <v>241</v>
      </c>
      <c r="E208" t="s">
        <v>223</v>
      </c>
    </row>
    <row r="209" spans="1:5" ht="12.75">
      <c r="A209" t="s">
        <v>33</v>
      </c>
      <c r="B209" s="1">
        <v>1</v>
      </c>
      <c r="C209" t="s">
        <v>232</v>
      </c>
      <c r="D209" t="s">
        <v>220</v>
      </c>
      <c r="E209" t="s">
        <v>223</v>
      </c>
    </row>
    <row r="210" spans="1:5" ht="12.75">
      <c r="A210" t="s">
        <v>35</v>
      </c>
      <c r="B210" s="1">
        <v>1</v>
      </c>
      <c r="C210" t="s">
        <v>12</v>
      </c>
      <c r="E210" t="s">
        <v>223</v>
      </c>
    </row>
    <row r="211" spans="1:5" ht="12.75">
      <c r="A211" t="s">
        <v>35</v>
      </c>
      <c r="B211" s="1">
        <v>1</v>
      </c>
      <c r="C211" t="s">
        <v>12</v>
      </c>
      <c r="E211" t="s">
        <v>234</v>
      </c>
    </row>
    <row r="212" spans="1:5" ht="12.75">
      <c r="A212" t="s">
        <v>35</v>
      </c>
      <c r="B212" s="1">
        <v>1</v>
      </c>
      <c r="C212" t="s">
        <v>12</v>
      </c>
      <c r="D212" t="s">
        <v>221</v>
      </c>
      <c r="E212" t="s">
        <v>234</v>
      </c>
    </row>
    <row r="213" spans="1:5" ht="12.75">
      <c r="A213" t="s">
        <v>35</v>
      </c>
      <c r="B213" s="1">
        <v>1</v>
      </c>
      <c r="C213" t="s">
        <v>12</v>
      </c>
      <c r="E213" t="s">
        <v>223</v>
      </c>
    </row>
    <row r="214" spans="1:5" ht="12.75">
      <c r="A214" t="s">
        <v>35</v>
      </c>
      <c r="B214" s="1">
        <v>1</v>
      </c>
      <c r="C214" t="s">
        <v>12</v>
      </c>
      <c r="D214" t="s">
        <v>221</v>
      </c>
      <c r="E214" t="s">
        <v>234</v>
      </c>
    </row>
    <row r="215" spans="1:5" ht="12.75">
      <c r="A215" t="s">
        <v>35</v>
      </c>
      <c r="B215" s="1">
        <v>1</v>
      </c>
      <c r="C215" t="s">
        <v>12</v>
      </c>
      <c r="E215" t="s">
        <v>234</v>
      </c>
    </row>
    <row r="216" spans="1:5" ht="12.75">
      <c r="A216" t="s">
        <v>35</v>
      </c>
      <c r="B216" s="1">
        <v>1</v>
      </c>
      <c r="C216" t="s">
        <v>12</v>
      </c>
      <c r="E216" t="s">
        <v>234</v>
      </c>
    </row>
    <row r="217" spans="1:5" ht="12.75">
      <c r="A217" t="s">
        <v>35</v>
      </c>
      <c r="B217" s="1">
        <v>1</v>
      </c>
      <c r="C217" t="s">
        <v>12</v>
      </c>
      <c r="E217" t="s">
        <v>223</v>
      </c>
    </row>
    <row r="218" spans="1:5" ht="12.75">
      <c r="A218" t="s">
        <v>35</v>
      </c>
      <c r="B218" s="1">
        <v>1</v>
      </c>
      <c r="C218" t="s">
        <v>12</v>
      </c>
      <c r="D218" t="s">
        <v>220</v>
      </c>
      <c r="E218" t="s">
        <v>223</v>
      </c>
    </row>
    <row r="219" spans="1:5" ht="12.75">
      <c r="A219" t="s">
        <v>35</v>
      </c>
      <c r="B219" s="1">
        <v>1</v>
      </c>
      <c r="C219" t="s">
        <v>12</v>
      </c>
      <c r="D219" t="s">
        <v>221</v>
      </c>
      <c r="E219" t="s">
        <v>235</v>
      </c>
    </row>
    <row r="220" spans="1:5" ht="12.75">
      <c r="A220" t="s">
        <v>35</v>
      </c>
      <c r="B220" s="1">
        <v>1</v>
      </c>
      <c r="C220" t="s">
        <v>15</v>
      </c>
      <c r="D220" t="s">
        <v>220</v>
      </c>
      <c r="E220" t="s">
        <v>234</v>
      </c>
    </row>
    <row r="221" spans="1:5" ht="12.75">
      <c r="A221" t="s">
        <v>35</v>
      </c>
      <c r="B221" s="1">
        <v>1</v>
      </c>
      <c r="C221" t="s">
        <v>15</v>
      </c>
      <c r="E221" t="s">
        <v>234</v>
      </c>
    </row>
    <row r="222" spans="1:5" ht="12.75">
      <c r="A222" t="s">
        <v>35</v>
      </c>
      <c r="B222" s="1">
        <v>1</v>
      </c>
      <c r="C222" t="s">
        <v>15</v>
      </c>
      <c r="E222" t="s">
        <v>234</v>
      </c>
    </row>
    <row r="223" spans="1:5" ht="12.75">
      <c r="A223" t="s">
        <v>35</v>
      </c>
      <c r="B223" s="1">
        <v>1</v>
      </c>
      <c r="C223" t="s">
        <v>15</v>
      </c>
      <c r="E223" t="s">
        <v>223</v>
      </c>
    </row>
    <row r="224" spans="1:5" ht="12.75">
      <c r="A224" t="s">
        <v>35</v>
      </c>
      <c r="B224" s="1">
        <v>1</v>
      </c>
      <c r="C224" t="s">
        <v>15</v>
      </c>
      <c r="E224" t="s">
        <v>234</v>
      </c>
    </row>
    <row r="225" spans="1:5" ht="12.75">
      <c r="A225" t="s">
        <v>35</v>
      </c>
      <c r="B225" s="1">
        <v>1</v>
      </c>
      <c r="C225" t="s">
        <v>15</v>
      </c>
      <c r="E225" t="s">
        <v>234</v>
      </c>
    </row>
    <row r="226" spans="1:5" ht="12.75">
      <c r="A226" t="s">
        <v>35</v>
      </c>
      <c r="B226" s="1">
        <v>1</v>
      </c>
      <c r="C226" t="s">
        <v>36</v>
      </c>
      <c r="D226" t="s">
        <v>220</v>
      </c>
      <c r="E226" t="s">
        <v>223</v>
      </c>
    </row>
    <row r="227" spans="1:5" ht="12.75">
      <c r="A227" t="s">
        <v>35</v>
      </c>
      <c r="B227" s="1">
        <v>1</v>
      </c>
      <c r="C227" t="s">
        <v>36</v>
      </c>
      <c r="D227" t="s">
        <v>220</v>
      </c>
      <c r="E227" t="s">
        <v>223</v>
      </c>
    </row>
    <row r="228" spans="1:5" ht="12.75">
      <c r="A228" t="s">
        <v>35</v>
      </c>
      <c r="B228" s="1">
        <v>1</v>
      </c>
      <c r="C228" t="s">
        <v>36</v>
      </c>
      <c r="E228" t="s">
        <v>223</v>
      </c>
    </row>
    <row r="229" spans="1:5" ht="12.75">
      <c r="A229" t="s">
        <v>35</v>
      </c>
      <c r="B229" s="1">
        <v>1</v>
      </c>
      <c r="C229" t="s">
        <v>36</v>
      </c>
      <c r="D229" t="s">
        <v>221</v>
      </c>
      <c r="E229" t="s">
        <v>223</v>
      </c>
    </row>
    <row r="230" spans="1:5" ht="12.75">
      <c r="A230" t="s">
        <v>35</v>
      </c>
      <c r="B230" s="1">
        <v>1</v>
      </c>
      <c r="C230" t="s">
        <v>36</v>
      </c>
      <c r="D230" t="s">
        <v>221</v>
      </c>
      <c r="E230" t="s">
        <v>235</v>
      </c>
    </row>
    <row r="231" spans="1:5" ht="12.75">
      <c r="A231" t="s">
        <v>35</v>
      </c>
      <c r="B231" s="1">
        <v>1</v>
      </c>
      <c r="C231" t="s">
        <v>36</v>
      </c>
      <c r="D231" t="s">
        <v>220</v>
      </c>
      <c r="E231" t="s">
        <v>234</v>
      </c>
    </row>
    <row r="233" ht="12.75">
      <c r="B233" s="4">
        <f>SUM(B4:B232)</f>
        <v>228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2" fitToWidth="1" horizontalDpi="600" verticalDpi="600" orientation="portrait" paperSize="9" scale="86" r:id="rId1"/>
  <headerFooter alignWithMargins="0">
    <oddHeader>&amp;C&amp;"Arial,Fett"&amp;12&amp;EZuordnung von Hilfen zu den Trägern - RSD C - Dezember  2006</oddHeader>
    <oddFooter>&amp;CSeite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bestFit="1" customWidth="1"/>
    <col min="2" max="2" width="54.140625" style="0" bestFit="1" customWidth="1"/>
    <col min="3" max="3" width="10.140625" style="0" bestFit="1" customWidth="1"/>
    <col min="4" max="4" width="10.140625" style="0" customWidth="1"/>
    <col min="5" max="5" width="11.7109375" style="0" customWidth="1"/>
    <col min="6" max="6" width="2.00390625" style="0" customWidth="1"/>
    <col min="7" max="7" width="8.7109375" style="0" customWidth="1"/>
    <col min="8" max="8" width="18.8515625" style="0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138</v>
      </c>
      <c r="C1" s="30" t="s">
        <v>65</v>
      </c>
      <c r="D1" s="32" t="s">
        <v>65</v>
      </c>
      <c r="E1" s="32" t="s">
        <v>164</v>
      </c>
      <c r="H1" s="1"/>
      <c r="I1" s="4" t="s">
        <v>171</v>
      </c>
    </row>
    <row r="2" spans="1:9" ht="12.75">
      <c r="A2" s="4" t="s">
        <v>168</v>
      </c>
      <c r="C2" s="30" t="s">
        <v>160</v>
      </c>
      <c r="D2" s="32" t="s">
        <v>162</v>
      </c>
      <c r="E2" s="32" t="s">
        <v>165</v>
      </c>
      <c r="G2" s="3" t="s">
        <v>172</v>
      </c>
      <c r="H2" s="1"/>
      <c r="I2" s="4" t="s">
        <v>111</v>
      </c>
    </row>
    <row r="3" spans="1:9" ht="12.75">
      <c r="A3" s="4" t="s">
        <v>169</v>
      </c>
      <c r="B3" s="4" t="s">
        <v>0</v>
      </c>
      <c r="C3" s="30" t="s">
        <v>161</v>
      </c>
      <c r="D3" s="32" t="s">
        <v>163</v>
      </c>
      <c r="E3" s="32" t="s">
        <v>163</v>
      </c>
      <c r="G3" s="3" t="s">
        <v>173</v>
      </c>
      <c r="H3" s="4" t="s">
        <v>110</v>
      </c>
      <c r="I3" s="31"/>
    </row>
    <row r="4" spans="1:10" ht="12.75">
      <c r="A4" s="2" t="s">
        <v>6</v>
      </c>
      <c r="B4" t="s">
        <v>83</v>
      </c>
      <c r="C4" s="29"/>
      <c r="D4" s="29">
        <v>3</v>
      </c>
      <c r="E4" s="29">
        <f>SUM(C4+C5+C6-D4)</f>
        <v>0</v>
      </c>
      <c r="F4" t="s">
        <v>69</v>
      </c>
      <c r="G4" s="22" t="s">
        <v>174</v>
      </c>
      <c r="H4" s="1" t="s">
        <v>193</v>
      </c>
      <c r="I4" s="28"/>
      <c r="J4" t="s">
        <v>113</v>
      </c>
    </row>
    <row r="5" spans="1:10" ht="12.75">
      <c r="A5" s="2" t="s">
        <v>7</v>
      </c>
      <c r="B5" t="s">
        <v>84</v>
      </c>
      <c r="C5" s="29">
        <v>3</v>
      </c>
      <c r="D5" s="29" t="s">
        <v>204</v>
      </c>
      <c r="E5" s="29" t="s">
        <v>194</v>
      </c>
      <c r="F5" t="s">
        <v>69</v>
      </c>
      <c r="G5" s="1" t="s">
        <v>174</v>
      </c>
      <c r="H5" s="1" t="s">
        <v>38</v>
      </c>
      <c r="I5" s="28"/>
      <c r="J5" t="s">
        <v>113</v>
      </c>
    </row>
    <row r="6" spans="1:10" ht="12.75">
      <c r="A6" s="2" t="s">
        <v>85</v>
      </c>
      <c r="B6" t="s">
        <v>86</v>
      </c>
      <c r="C6" s="29"/>
      <c r="D6" s="29" t="s">
        <v>204</v>
      </c>
      <c r="E6" s="29" t="s">
        <v>194</v>
      </c>
      <c r="F6" t="s">
        <v>71</v>
      </c>
      <c r="G6" s="1" t="s">
        <v>174</v>
      </c>
      <c r="H6" s="1" t="s">
        <v>87</v>
      </c>
      <c r="I6" s="28"/>
      <c r="J6" t="s">
        <v>113</v>
      </c>
    </row>
    <row r="7" spans="1:10" ht="12.75">
      <c r="A7" s="2" t="s">
        <v>8</v>
      </c>
      <c r="B7" t="s">
        <v>9</v>
      </c>
      <c r="C7" s="29">
        <v>1</v>
      </c>
      <c r="D7" s="29">
        <v>1</v>
      </c>
      <c r="E7" s="29">
        <f>SUM(C7-D7)</f>
        <v>0</v>
      </c>
      <c r="F7" t="s">
        <v>70</v>
      </c>
      <c r="G7" s="22" t="s">
        <v>175</v>
      </c>
      <c r="H7" s="1" t="s">
        <v>60</v>
      </c>
      <c r="I7" s="28"/>
      <c r="J7" t="s">
        <v>113</v>
      </c>
    </row>
    <row r="8" spans="1:10" ht="12.75">
      <c r="A8" s="2" t="s">
        <v>10</v>
      </c>
      <c r="B8" t="s">
        <v>166</v>
      </c>
      <c r="C8" s="29"/>
      <c r="D8" s="29"/>
      <c r="E8" s="29">
        <f>SUM(C8+C9+C11-D8)</f>
        <v>0</v>
      </c>
      <c r="F8" t="s">
        <v>71</v>
      </c>
      <c r="G8" s="22" t="s">
        <v>176</v>
      </c>
      <c r="H8" s="1" t="s">
        <v>192</v>
      </c>
      <c r="I8" s="28"/>
      <c r="J8" t="s">
        <v>113</v>
      </c>
    </row>
    <row r="9" spans="1:10" ht="12.75">
      <c r="A9" s="2" t="s">
        <v>10</v>
      </c>
      <c r="B9" t="s">
        <v>206</v>
      </c>
      <c r="C9" s="29"/>
      <c r="D9" s="29" t="s">
        <v>204</v>
      </c>
      <c r="E9" s="29" t="s">
        <v>195</v>
      </c>
      <c r="F9" t="s">
        <v>71</v>
      </c>
      <c r="G9" s="1" t="s">
        <v>176</v>
      </c>
      <c r="H9" s="1" t="s">
        <v>103</v>
      </c>
      <c r="I9" s="28"/>
      <c r="J9" t="s">
        <v>113</v>
      </c>
    </row>
    <row r="10" spans="1:10" ht="12.75">
      <c r="A10" s="2" t="s">
        <v>88</v>
      </c>
      <c r="B10" t="s">
        <v>89</v>
      </c>
      <c r="C10" s="29"/>
      <c r="D10" s="29"/>
      <c r="E10" s="29">
        <f>SUM(C10-D10)</f>
        <v>0</v>
      </c>
      <c r="F10" t="s">
        <v>70</v>
      </c>
      <c r="G10" s="22" t="s">
        <v>177</v>
      </c>
      <c r="H10" s="1" t="s">
        <v>90</v>
      </c>
      <c r="I10" s="28"/>
      <c r="J10" t="s">
        <v>113</v>
      </c>
    </row>
    <row r="11" spans="1:10" ht="12.75">
      <c r="A11" s="2" t="s">
        <v>108</v>
      </c>
      <c r="B11" t="s">
        <v>109</v>
      </c>
      <c r="C11" s="29"/>
      <c r="D11" s="29" t="s">
        <v>204</v>
      </c>
      <c r="E11" s="29" t="s">
        <v>195</v>
      </c>
      <c r="F11" t="s">
        <v>71</v>
      </c>
      <c r="G11" s="1" t="s">
        <v>176</v>
      </c>
      <c r="H11" s="1" t="s">
        <v>104</v>
      </c>
      <c r="I11" s="28"/>
      <c r="J11" t="s">
        <v>113</v>
      </c>
    </row>
    <row r="12" spans="1:9" ht="12.75">
      <c r="A12" s="2"/>
      <c r="C12" s="29" t="s">
        <v>205</v>
      </c>
      <c r="D12" s="29" t="s">
        <v>205</v>
      </c>
      <c r="E12" s="29" t="s">
        <v>205</v>
      </c>
      <c r="G12" s="1"/>
      <c r="H12" s="1"/>
      <c r="I12" s="29" t="s">
        <v>205</v>
      </c>
    </row>
    <row r="13" spans="1:10" ht="12.75">
      <c r="A13" s="2" t="s">
        <v>11</v>
      </c>
      <c r="B13" t="s">
        <v>12</v>
      </c>
      <c r="C13" s="29">
        <v>6</v>
      </c>
      <c r="D13" s="29" t="s">
        <v>204</v>
      </c>
      <c r="E13" s="29" t="s">
        <v>197</v>
      </c>
      <c r="F13" t="s">
        <v>70</v>
      </c>
      <c r="G13" s="1" t="s">
        <v>178</v>
      </c>
      <c r="H13" s="1" t="s">
        <v>40</v>
      </c>
      <c r="I13" s="28">
        <v>3500.62</v>
      </c>
      <c r="J13" t="s">
        <v>113</v>
      </c>
    </row>
    <row r="14" spans="1:10" ht="12.75">
      <c r="A14" s="2" t="s">
        <v>11</v>
      </c>
      <c r="B14" t="s">
        <v>13</v>
      </c>
      <c r="C14" s="29">
        <v>1</v>
      </c>
      <c r="D14" s="29" t="s">
        <v>204</v>
      </c>
      <c r="E14" s="29" t="s">
        <v>197</v>
      </c>
      <c r="F14" t="s">
        <v>70</v>
      </c>
      <c r="G14" s="1" t="s">
        <v>178</v>
      </c>
      <c r="H14" s="1" t="s">
        <v>41</v>
      </c>
      <c r="I14" s="28">
        <v>241.02</v>
      </c>
      <c r="J14" t="s">
        <v>113</v>
      </c>
    </row>
    <row r="15" spans="1:10" ht="12.75">
      <c r="A15" s="2" t="s">
        <v>11</v>
      </c>
      <c r="B15" t="s">
        <v>14</v>
      </c>
      <c r="C15" s="29"/>
      <c r="D15" s="29" t="s">
        <v>204</v>
      </c>
      <c r="E15" s="29" t="s">
        <v>197</v>
      </c>
      <c r="F15" t="s">
        <v>70</v>
      </c>
      <c r="G15" s="1" t="s">
        <v>178</v>
      </c>
      <c r="H15" s="1" t="s">
        <v>42</v>
      </c>
      <c r="I15" s="28"/>
      <c r="J15" t="s">
        <v>113</v>
      </c>
    </row>
    <row r="16" spans="1:10" ht="12.75">
      <c r="A16" s="2" t="s">
        <v>11</v>
      </c>
      <c r="B16" t="s">
        <v>15</v>
      </c>
      <c r="C16" s="29">
        <v>2</v>
      </c>
      <c r="D16" s="29" t="s">
        <v>204</v>
      </c>
      <c r="E16" s="29" t="s">
        <v>197</v>
      </c>
      <c r="F16" t="s">
        <v>70</v>
      </c>
      <c r="G16" s="1" t="s">
        <v>178</v>
      </c>
      <c r="H16" s="1" t="s">
        <v>43</v>
      </c>
      <c r="I16" s="28">
        <v>1057.2</v>
      </c>
      <c r="J16" t="s">
        <v>113</v>
      </c>
    </row>
    <row r="17" spans="1:10" ht="12.75">
      <c r="A17" s="2" t="s">
        <v>16</v>
      </c>
      <c r="B17" t="s">
        <v>17</v>
      </c>
      <c r="C17" s="29">
        <v>1</v>
      </c>
      <c r="D17" s="29">
        <v>1</v>
      </c>
      <c r="E17" s="29">
        <f>SUM(C17-D17)</f>
        <v>0</v>
      </c>
      <c r="F17" t="s">
        <v>70</v>
      </c>
      <c r="G17" s="22" t="s">
        <v>179</v>
      </c>
      <c r="H17" s="1" t="s">
        <v>39</v>
      </c>
      <c r="I17" s="28">
        <v>807.04</v>
      </c>
      <c r="J17" t="s">
        <v>113</v>
      </c>
    </row>
    <row r="18" spans="1:10" ht="12.75">
      <c r="A18" s="2" t="s">
        <v>18</v>
      </c>
      <c r="B18" t="s">
        <v>19</v>
      </c>
      <c r="C18" s="29">
        <v>3</v>
      </c>
      <c r="D18" s="29">
        <v>3</v>
      </c>
      <c r="E18" s="29">
        <f>SUM(C18-D18)</f>
        <v>0</v>
      </c>
      <c r="F18" t="s">
        <v>70</v>
      </c>
      <c r="G18" s="22" t="s">
        <v>180</v>
      </c>
      <c r="H18" s="1" t="s">
        <v>44</v>
      </c>
      <c r="I18" s="28">
        <v>775.72</v>
      </c>
      <c r="J18" t="s">
        <v>113</v>
      </c>
    </row>
    <row r="19" spans="1:10" ht="12.75">
      <c r="A19" s="2" t="s">
        <v>20</v>
      </c>
      <c r="B19" t="s">
        <v>21</v>
      </c>
      <c r="C19" s="29">
        <v>17</v>
      </c>
      <c r="D19" s="29">
        <v>18</v>
      </c>
      <c r="E19" s="29">
        <f>SUM(C19-D19)</f>
        <v>-1</v>
      </c>
      <c r="F19" t="s">
        <v>70</v>
      </c>
      <c r="G19" s="22" t="s">
        <v>181</v>
      </c>
      <c r="H19" s="1" t="s">
        <v>45</v>
      </c>
      <c r="I19" s="28">
        <v>11244.78</v>
      </c>
      <c r="J19" t="s">
        <v>113</v>
      </c>
    </row>
    <row r="20" spans="1:9" ht="12.75">
      <c r="A20" s="2"/>
      <c r="C20" s="29" t="s">
        <v>205</v>
      </c>
      <c r="D20" s="29" t="s">
        <v>205</v>
      </c>
      <c r="E20" s="29" t="s">
        <v>205</v>
      </c>
      <c r="G20" s="1"/>
      <c r="H20" s="1"/>
      <c r="I20" s="29" t="s">
        <v>205</v>
      </c>
    </row>
    <row r="21" spans="1:10" ht="12.75">
      <c r="A21" s="2" t="s">
        <v>22</v>
      </c>
      <c r="B21" t="s">
        <v>23</v>
      </c>
      <c r="C21" s="29">
        <v>7</v>
      </c>
      <c r="D21" s="29">
        <v>7</v>
      </c>
      <c r="E21" s="29">
        <f>SUM(C21-D21)</f>
        <v>0</v>
      </c>
      <c r="F21" t="s">
        <v>69</v>
      </c>
      <c r="G21" s="22" t="s">
        <v>182</v>
      </c>
      <c r="H21" s="1" t="s">
        <v>46</v>
      </c>
      <c r="I21" s="28">
        <v>22921.91</v>
      </c>
      <c r="J21" t="s">
        <v>113</v>
      </c>
    </row>
    <row r="22" spans="1:10" ht="12.75">
      <c r="A22" s="2" t="s">
        <v>94</v>
      </c>
      <c r="B22" t="s">
        <v>93</v>
      </c>
      <c r="C22" s="29"/>
      <c r="D22" s="29" t="s">
        <v>204</v>
      </c>
      <c r="E22" s="29" t="s">
        <v>198</v>
      </c>
      <c r="F22" t="s">
        <v>69</v>
      </c>
      <c r="G22" s="1" t="s">
        <v>183</v>
      </c>
      <c r="H22" s="1" t="s">
        <v>91</v>
      </c>
      <c r="I22" s="28"/>
      <c r="J22" t="s">
        <v>113</v>
      </c>
    </row>
    <row r="23" spans="1:9" ht="12.75">
      <c r="A23" s="2"/>
      <c r="C23" s="29" t="s">
        <v>205</v>
      </c>
      <c r="D23" s="29" t="s">
        <v>205</v>
      </c>
      <c r="E23" s="29" t="s">
        <v>205</v>
      </c>
      <c r="G23" s="1"/>
      <c r="H23" s="1"/>
      <c r="I23" s="29" t="s">
        <v>205</v>
      </c>
    </row>
    <row r="24" spans="1:10" ht="12.75">
      <c r="A24" s="2" t="s">
        <v>24</v>
      </c>
      <c r="B24" t="s">
        <v>142</v>
      </c>
      <c r="C24" s="29">
        <v>12</v>
      </c>
      <c r="D24" s="29">
        <v>28</v>
      </c>
      <c r="E24" s="29">
        <f>SUM(C24+C25+C26+C27+C28+C29+C22-D24)</f>
        <v>-1</v>
      </c>
      <c r="F24" t="s">
        <v>71</v>
      </c>
      <c r="G24" s="22" t="s">
        <v>183</v>
      </c>
      <c r="H24" s="1" t="s">
        <v>199</v>
      </c>
      <c r="I24" s="28">
        <v>17908.96</v>
      </c>
      <c r="J24" t="s">
        <v>113</v>
      </c>
    </row>
    <row r="25" spans="1:10" ht="12.75">
      <c r="A25" s="2" t="s">
        <v>24</v>
      </c>
      <c r="B25" t="s">
        <v>25</v>
      </c>
      <c r="C25" s="29">
        <v>1</v>
      </c>
      <c r="D25" s="29" t="s">
        <v>204</v>
      </c>
      <c r="E25" s="29" t="s">
        <v>198</v>
      </c>
      <c r="F25" t="s">
        <v>71</v>
      </c>
      <c r="G25" s="1" t="s">
        <v>183</v>
      </c>
      <c r="H25" s="1" t="s">
        <v>47</v>
      </c>
      <c r="I25" s="28">
        <v>1042.92</v>
      </c>
      <c r="J25" t="s">
        <v>113</v>
      </c>
    </row>
    <row r="26" spans="1:10" ht="12.75">
      <c r="A26" s="2" t="s">
        <v>24</v>
      </c>
      <c r="B26" t="s">
        <v>143</v>
      </c>
      <c r="C26" s="29">
        <v>14</v>
      </c>
      <c r="D26" s="29" t="s">
        <v>204</v>
      </c>
      <c r="E26" s="29" t="s">
        <v>198</v>
      </c>
      <c r="F26" t="s">
        <v>71</v>
      </c>
      <c r="G26" s="1" t="s">
        <v>183</v>
      </c>
      <c r="H26" s="1" t="s">
        <v>48</v>
      </c>
      <c r="I26" s="28">
        <v>22215.82</v>
      </c>
      <c r="J26" t="s">
        <v>113</v>
      </c>
    </row>
    <row r="27" spans="1:10" ht="12.75">
      <c r="A27" s="2" t="s">
        <v>24</v>
      </c>
      <c r="B27" t="s">
        <v>144</v>
      </c>
      <c r="C27" s="29"/>
      <c r="D27" s="29" t="s">
        <v>204</v>
      </c>
      <c r="E27" s="29" t="s">
        <v>198</v>
      </c>
      <c r="F27" t="s">
        <v>71</v>
      </c>
      <c r="G27" s="1" t="s">
        <v>183</v>
      </c>
      <c r="H27" s="1" t="s">
        <v>49</v>
      </c>
      <c r="I27" s="28">
        <v>935.25</v>
      </c>
      <c r="J27" t="s">
        <v>113</v>
      </c>
    </row>
    <row r="28" spans="1:10" ht="12.75">
      <c r="A28" s="2" t="s">
        <v>24</v>
      </c>
      <c r="B28" t="s">
        <v>92</v>
      </c>
      <c r="C28" s="29"/>
      <c r="D28" s="29" t="s">
        <v>204</v>
      </c>
      <c r="E28" s="29" t="s">
        <v>198</v>
      </c>
      <c r="F28" t="s">
        <v>71</v>
      </c>
      <c r="G28" s="1" t="s">
        <v>183</v>
      </c>
      <c r="H28" s="1" t="s">
        <v>78</v>
      </c>
      <c r="I28" s="28"/>
      <c r="J28" t="s">
        <v>113</v>
      </c>
    </row>
    <row r="29" spans="1:10" ht="12.75">
      <c r="A29" s="2" t="s">
        <v>24</v>
      </c>
      <c r="B29" t="s">
        <v>95</v>
      </c>
      <c r="C29" s="29"/>
      <c r="D29" s="29" t="s">
        <v>204</v>
      </c>
      <c r="E29" s="29" t="s">
        <v>198</v>
      </c>
      <c r="F29" t="s">
        <v>71</v>
      </c>
      <c r="G29" s="1" t="s">
        <v>183</v>
      </c>
      <c r="H29" s="1" t="s">
        <v>77</v>
      </c>
      <c r="I29" s="28">
        <v>4004.52</v>
      </c>
      <c r="J29" t="s">
        <v>113</v>
      </c>
    </row>
    <row r="30" spans="1:9" ht="12.75">
      <c r="A30" s="2"/>
      <c r="C30" s="29" t="s">
        <v>205</v>
      </c>
      <c r="D30" s="29" t="s">
        <v>205</v>
      </c>
      <c r="E30" s="29" t="s">
        <v>205</v>
      </c>
      <c r="G30" s="1"/>
      <c r="H30" s="1"/>
      <c r="I30" s="29" t="s">
        <v>205</v>
      </c>
    </row>
    <row r="31" spans="1:10" ht="12.75">
      <c r="A31" s="2" t="s">
        <v>26</v>
      </c>
      <c r="B31" t="s">
        <v>27</v>
      </c>
      <c r="C31" s="29">
        <v>2</v>
      </c>
      <c r="D31" s="29">
        <v>3</v>
      </c>
      <c r="E31" s="29">
        <f>SUM(C31+C35-D31)</f>
        <v>2</v>
      </c>
      <c r="F31" t="s">
        <v>71</v>
      </c>
      <c r="G31" s="22" t="s">
        <v>184</v>
      </c>
      <c r="H31" s="1" t="s">
        <v>200</v>
      </c>
      <c r="I31" s="28">
        <v>8449.76</v>
      </c>
      <c r="J31" t="s">
        <v>113</v>
      </c>
    </row>
    <row r="32" spans="1:10" ht="12.75">
      <c r="A32" s="2" t="s">
        <v>26</v>
      </c>
      <c r="B32" t="s">
        <v>28</v>
      </c>
      <c r="C32" s="29">
        <v>4</v>
      </c>
      <c r="D32" s="29">
        <v>3</v>
      </c>
      <c r="E32" s="29">
        <f>SUM(C32-D32)</f>
        <v>1</v>
      </c>
      <c r="F32" t="s">
        <v>71</v>
      </c>
      <c r="G32" s="22" t="s">
        <v>185</v>
      </c>
      <c r="H32" s="1" t="s">
        <v>51</v>
      </c>
      <c r="I32" s="28">
        <v>10121.53</v>
      </c>
      <c r="J32" t="s">
        <v>113</v>
      </c>
    </row>
    <row r="33" spans="1:10" ht="12.75">
      <c r="A33" s="2" t="s">
        <v>26</v>
      </c>
      <c r="B33" t="s">
        <v>29</v>
      </c>
      <c r="C33" s="29">
        <v>9</v>
      </c>
      <c r="D33" s="29">
        <v>10</v>
      </c>
      <c r="E33" s="29">
        <f>SUM(C33-D33)</f>
        <v>-1</v>
      </c>
      <c r="F33" t="s">
        <v>71</v>
      </c>
      <c r="G33" s="22" t="s">
        <v>186</v>
      </c>
      <c r="H33" s="1" t="s">
        <v>52</v>
      </c>
      <c r="I33" s="28">
        <v>48608.05</v>
      </c>
      <c r="J33" t="s">
        <v>113</v>
      </c>
    </row>
    <row r="34" spans="1:10" ht="12.75">
      <c r="A34" s="2" t="s">
        <v>26</v>
      </c>
      <c r="B34" t="s">
        <v>30</v>
      </c>
      <c r="C34" s="29">
        <v>19</v>
      </c>
      <c r="D34" s="29">
        <v>21</v>
      </c>
      <c r="E34" s="29">
        <f>SUM(C34-D34)</f>
        <v>-2</v>
      </c>
      <c r="F34" t="s">
        <v>71</v>
      </c>
      <c r="G34" s="22" t="s">
        <v>187</v>
      </c>
      <c r="H34" s="1" t="s">
        <v>53</v>
      </c>
      <c r="I34" s="28">
        <v>80958.35</v>
      </c>
      <c r="J34" t="s">
        <v>113</v>
      </c>
    </row>
    <row r="35" spans="1:10" ht="12.75">
      <c r="A35" s="2" t="s">
        <v>26</v>
      </c>
      <c r="B35" t="s">
        <v>31</v>
      </c>
      <c r="C35" s="29">
        <v>3</v>
      </c>
      <c r="D35" s="29" t="s">
        <v>204</v>
      </c>
      <c r="E35" s="29" t="s">
        <v>201</v>
      </c>
      <c r="F35" t="s">
        <v>71</v>
      </c>
      <c r="G35" s="1" t="s">
        <v>184</v>
      </c>
      <c r="H35" s="1" t="s">
        <v>50</v>
      </c>
      <c r="I35" s="28"/>
      <c r="J35" t="s">
        <v>113</v>
      </c>
    </row>
    <row r="36" spans="1:10" ht="12.75">
      <c r="A36" s="2" t="s">
        <v>26</v>
      </c>
      <c r="B36" t="s">
        <v>32</v>
      </c>
      <c r="C36" s="29">
        <v>4</v>
      </c>
      <c r="D36" s="29">
        <v>4</v>
      </c>
      <c r="E36" s="29">
        <f>SUM(C36-D36)</f>
        <v>0</v>
      </c>
      <c r="F36" t="s">
        <v>71</v>
      </c>
      <c r="G36" s="22" t="s">
        <v>188</v>
      </c>
      <c r="H36" s="1" t="s">
        <v>54</v>
      </c>
      <c r="I36" s="28">
        <v>11090.84</v>
      </c>
      <c r="J36" t="s">
        <v>113</v>
      </c>
    </row>
    <row r="37" spans="1:10" ht="12.75">
      <c r="A37" s="2" t="s">
        <v>33</v>
      </c>
      <c r="B37" t="s">
        <v>82</v>
      </c>
      <c r="C37" s="29"/>
      <c r="D37" s="29"/>
      <c r="E37" s="29">
        <f>SUM(C37-D37)</f>
        <v>0</v>
      </c>
      <c r="F37" t="s">
        <v>70</v>
      </c>
      <c r="G37" s="22" t="s">
        <v>189</v>
      </c>
      <c r="H37" s="1" t="s">
        <v>55</v>
      </c>
      <c r="I37" s="28"/>
      <c r="J37" t="s">
        <v>113</v>
      </c>
    </row>
    <row r="38" spans="1:10" ht="12.75">
      <c r="A38" s="2" t="s">
        <v>33</v>
      </c>
      <c r="B38" t="s">
        <v>34</v>
      </c>
      <c r="C38" s="29">
        <v>2</v>
      </c>
      <c r="D38" s="29">
        <v>2</v>
      </c>
      <c r="E38" s="29">
        <f>SUM(C38-D38)</f>
        <v>0</v>
      </c>
      <c r="F38" t="s">
        <v>71</v>
      </c>
      <c r="G38" s="22" t="s">
        <v>190</v>
      </c>
      <c r="H38" s="1" t="s">
        <v>56</v>
      </c>
      <c r="I38" s="28">
        <v>5434.37</v>
      </c>
      <c r="J38" t="s">
        <v>113</v>
      </c>
    </row>
    <row r="39" spans="1:9" ht="12.75">
      <c r="A39" s="2"/>
      <c r="C39" s="29" t="s">
        <v>205</v>
      </c>
      <c r="D39" s="29" t="s">
        <v>205</v>
      </c>
      <c r="E39" s="29" t="s">
        <v>205</v>
      </c>
      <c r="G39" s="1"/>
      <c r="H39" s="1"/>
      <c r="I39" s="29" t="s">
        <v>205</v>
      </c>
    </row>
    <row r="40" spans="1:10" ht="12.75">
      <c r="A40" s="2" t="s">
        <v>35</v>
      </c>
      <c r="B40" t="s">
        <v>12</v>
      </c>
      <c r="C40" s="29">
        <v>6</v>
      </c>
      <c r="D40" s="29">
        <v>21</v>
      </c>
      <c r="E40" s="29">
        <f>SUM(C40+C41+C42+C13+C14+C15+C16-D40)</f>
        <v>1</v>
      </c>
      <c r="F40" t="s">
        <v>70</v>
      </c>
      <c r="G40" s="22" t="s">
        <v>178</v>
      </c>
      <c r="H40" s="1" t="s">
        <v>196</v>
      </c>
      <c r="I40" s="28">
        <v>3057.02</v>
      </c>
      <c r="J40" t="s">
        <v>113</v>
      </c>
    </row>
    <row r="41" spans="1:10" ht="12.75">
      <c r="A41" s="2" t="s">
        <v>35</v>
      </c>
      <c r="B41" t="s">
        <v>15</v>
      </c>
      <c r="C41" s="29">
        <v>5</v>
      </c>
      <c r="D41" s="29" t="s">
        <v>204</v>
      </c>
      <c r="E41" s="29" t="s">
        <v>197</v>
      </c>
      <c r="F41" t="s">
        <v>70</v>
      </c>
      <c r="G41" s="1" t="s">
        <v>178</v>
      </c>
      <c r="H41" s="1" t="s">
        <v>58</v>
      </c>
      <c r="I41" s="28">
        <v>665.9</v>
      </c>
      <c r="J41" t="s">
        <v>113</v>
      </c>
    </row>
    <row r="42" spans="1:10" ht="12.75">
      <c r="A42" s="2" t="s">
        <v>35</v>
      </c>
      <c r="B42" t="s">
        <v>36</v>
      </c>
      <c r="C42" s="29">
        <v>2</v>
      </c>
      <c r="D42" s="29" t="s">
        <v>204</v>
      </c>
      <c r="E42" s="29" t="s">
        <v>197</v>
      </c>
      <c r="F42" t="s">
        <v>70</v>
      </c>
      <c r="G42" s="1" t="s">
        <v>178</v>
      </c>
      <c r="H42" s="1" t="s">
        <v>59</v>
      </c>
      <c r="I42" s="28">
        <v>300</v>
      </c>
      <c r="J42" t="s">
        <v>113</v>
      </c>
    </row>
    <row r="43" spans="1:9" ht="12.75">
      <c r="A43" s="2"/>
      <c r="C43" s="29" t="s">
        <v>205</v>
      </c>
      <c r="D43" s="29" t="s">
        <v>205</v>
      </c>
      <c r="E43" s="29" t="s">
        <v>205</v>
      </c>
      <c r="G43" s="1"/>
      <c r="H43" s="1"/>
      <c r="I43" s="29" t="s">
        <v>205</v>
      </c>
    </row>
    <row r="44" spans="1:10" ht="12.75">
      <c r="A44" s="2" t="s">
        <v>96</v>
      </c>
      <c r="B44" t="s">
        <v>99</v>
      </c>
      <c r="C44" s="29"/>
      <c r="D44" s="29">
        <v>3</v>
      </c>
      <c r="E44" s="29">
        <f>SUM(C44+C45+C46+C47-D44)</f>
        <v>-3</v>
      </c>
      <c r="F44" t="s">
        <v>71</v>
      </c>
      <c r="G44" s="22" t="s">
        <v>191</v>
      </c>
      <c r="H44" s="1" t="s">
        <v>203</v>
      </c>
      <c r="I44" s="28"/>
      <c r="J44" t="s">
        <v>113</v>
      </c>
    </row>
    <row r="45" spans="1:10" ht="12.75">
      <c r="A45" s="2" t="s">
        <v>96</v>
      </c>
      <c r="B45" t="s">
        <v>100</v>
      </c>
      <c r="C45" s="29"/>
      <c r="D45" s="29" t="s">
        <v>204</v>
      </c>
      <c r="E45" s="29" t="s">
        <v>202</v>
      </c>
      <c r="F45" t="s">
        <v>70</v>
      </c>
      <c r="G45" s="1" t="s">
        <v>191</v>
      </c>
      <c r="H45" s="1" t="s">
        <v>101</v>
      </c>
      <c r="I45" s="28"/>
      <c r="J45" t="s">
        <v>113</v>
      </c>
    </row>
    <row r="46" spans="1:10" ht="12.75">
      <c r="A46" s="2" t="s">
        <v>96</v>
      </c>
      <c r="B46" t="s">
        <v>97</v>
      </c>
      <c r="C46" s="29"/>
      <c r="D46" s="29" t="s">
        <v>204</v>
      </c>
      <c r="E46" s="29" t="s">
        <v>202</v>
      </c>
      <c r="F46" t="s">
        <v>70</v>
      </c>
      <c r="G46" s="1" t="s">
        <v>191</v>
      </c>
      <c r="H46" s="1" t="s">
        <v>155</v>
      </c>
      <c r="I46" s="28">
        <v>1709.55</v>
      </c>
      <c r="J46" t="s">
        <v>113</v>
      </c>
    </row>
    <row r="47" spans="1:10" ht="12.75">
      <c r="A47" s="2" t="s">
        <v>96</v>
      </c>
      <c r="B47" t="s">
        <v>102</v>
      </c>
      <c r="C47" s="29"/>
      <c r="D47" s="29" t="s">
        <v>204</v>
      </c>
      <c r="E47" s="29" t="s">
        <v>202</v>
      </c>
      <c r="F47" t="s">
        <v>71</v>
      </c>
      <c r="G47" s="1" t="s">
        <v>191</v>
      </c>
      <c r="H47" s="1" t="s">
        <v>156</v>
      </c>
      <c r="I47" s="28"/>
      <c r="J47" t="s">
        <v>113</v>
      </c>
    </row>
    <row r="48" spans="1:8" ht="12.75">
      <c r="A48" s="2"/>
      <c r="D48" s="1"/>
      <c r="E48" s="1"/>
      <c r="H48" s="1"/>
    </row>
    <row r="49" spans="1:8" ht="12.75">
      <c r="A49" s="37">
        <v>39097</v>
      </c>
      <c r="B49" s="12" t="s">
        <v>210</v>
      </c>
      <c r="D49" s="1"/>
      <c r="E49" s="1"/>
      <c r="H49" s="1"/>
    </row>
    <row r="50" spans="1:8" ht="12.75">
      <c r="A50" s="38">
        <v>39099</v>
      </c>
      <c r="B50" s="35" t="s">
        <v>257</v>
      </c>
      <c r="D50" s="1"/>
      <c r="E50" s="1"/>
      <c r="H50" s="1"/>
    </row>
    <row r="51" spans="1:10" ht="12.75">
      <c r="A51" s="38">
        <v>39078</v>
      </c>
      <c r="B51" s="12" t="s">
        <v>208</v>
      </c>
      <c r="C51" s="3">
        <f>SUM(C4:C47)</f>
        <v>124</v>
      </c>
      <c r="D51" s="4">
        <f>SUM(D4:D47)</f>
        <v>128</v>
      </c>
      <c r="E51" s="4">
        <f>SUM(E4+E7+E8+E10+E17+E18+E19+E21+E24+E31+E32+E33+E34+E36+E37+E38+E40+E44)</f>
        <v>-4</v>
      </c>
      <c r="H51" s="36" t="s">
        <v>209</v>
      </c>
      <c r="I51" s="19">
        <f>SUM(I4:I47)</f>
        <v>257051.12999999995</v>
      </c>
      <c r="J51" t="s">
        <v>113</v>
      </c>
    </row>
    <row r="52" ht="12.75">
      <c r="B52" s="5" t="s">
        <v>72</v>
      </c>
    </row>
    <row r="53" spans="3:9" ht="12.75">
      <c r="C53" s="4" t="s">
        <v>76</v>
      </c>
      <c r="D53" s="4"/>
      <c r="E53" s="4"/>
      <c r="F53" s="4"/>
      <c r="G53" s="4"/>
      <c r="H53" s="4"/>
      <c r="I53" s="4" t="s">
        <v>112</v>
      </c>
    </row>
    <row r="54" spans="2:10" ht="12.75">
      <c r="B54" s="11" t="s">
        <v>73</v>
      </c>
      <c r="C54" s="2">
        <f>SUM(C7+C10+C13+C14+C15+C16+C17+C18+C19+C37+C40+C41+C42+C45+C46)</f>
        <v>44</v>
      </c>
      <c r="D54" s="2"/>
      <c r="E54" s="2"/>
      <c r="F54" s="2"/>
      <c r="G54" s="2"/>
      <c r="H54" s="2"/>
      <c r="I54" s="18">
        <f>SUM(I7+I10+I13+I14+I15+I16+I17+I18+I19+I37+I40+I41+I42+I45+I46)</f>
        <v>23358.850000000002</v>
      </c>
      <c r="J54" t="s">
        <v>113</v>
      </c>
    </row>
    <row r="55" spans="2:10" ht="12.75">
      <c r="B55" s="11" t="s">
        <v>74</v>
      </c>
      <c r="C55" s="2">
        <f>SUM(C4+C5+C21+C22)</f>
        <v>10</v>
      </c>
      <c r="D55" s="2"/>
      <c r="E55" s="2"/>
      <c r="F55" s="2"/>
      <c r="G55" s="2"/>
      <c r="H55" s="2"/>
      <c r="I55" s="18">
        <f>SUM(I4+I5+I21+I22)</f>
        <v>22921.91</v>
      </c>
      <c r="J55" t="s">
        <v>113</v>
      </c>
    </row>
    <row r="56" spans="2:10" ht="12.75">
      <c r="B56" s="11" t="s">
        <v>75</v>
      </c>
      <c r="C56" s="2">
        <f>SUM(C6+C8+C9+C11+C24+C25+C26+C27+C28+C29+C31+C32+C33+C34+C35+C36+C38+C44+C47)</f>
        <v>70</v>
      </c>
      <c r="D56" s="2"/>
      <c r="E56" s="2"/>
      <c r="F56" s="2"/>
      <c r="G56" s="2"/>
      <c r="H56" s="2"/>
      <c r="I56" s="18">
        <f>SUM(I6+I8+I9+I11+I24+I25+I26+I27+I28+I29+I31+I32+I33+I34+I35+I36+I38+I44+I47)</f>
        <v>210770.37</v>
      </c>
      <c r="J56" t="s">
        <v>113</v>
      </c>
    </row>
    <row r="57" spans="2:10" ht="12.75">
      <c r="B57" s="11" t="s">
        <v>79</v>
      </c>
      <c r="C57" s="3">
        <f>SUM(C54:C56)</f>
        <v>124</v>
      </c>
      <c r="D57" s="3"/>
      <c r="E57" s="3"/>
      <c r="F57" s="3"/>
      <c r="G57" s="3"/>
      <c r="H57" s="3"/>
      <c r="I57" s="19">
        <f>SUM(I54:I56)</f>
        <v>257051.13</v>
      </c>
      <c r="J57" t="s">
        <v>113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70" r:id="rId2"/>
  <headerFooter alignWithMargins="0">
    <oddHeader>&amp;C&amp;"Arial,Fett"&amp;12&amp;EÜbersicht der Fallzahlen und des Ausgabe-IST's - RSD D - Dezember 2006</oddHeader>
    <oddFooter>&amp;R&amp;8&amp;UDiese Aufstellung finden Sie auch unter :                
&amp;UJugTransfer / FaRef.4 (...) / FB 4 Haushalt / HzE Statistik / HzE Statistik 2006 / HzE Statistik 1206 / Tabelle RSD 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9"/>
  <sheetViews>
    <sheetView workbookViewId="0" topLeftCell="A1">
      <selection activeCell="C129" sqref="C129"/>
    </sheetView>
  </sheetViews>
  <sheetFormatPr defaultColWidth="11.421875" defaultRowHeight="12.75"/>
  <cols>
    <col min="1" max="1" width="11.28125" style="0" customWidth="1"/>
    <col min="2" max="2" width="9.421875" style="0" customWidth="1"/>
    <col min="3" max="3" width="50.7109375" style="0" customWidth="1"/>
    <col min="4" max="4" width="30.421875" style="0" bestFit="1" customWidth="1"/>
    <col min="5" max="5" width="18.7109375" style="0" bestFit="1" customWidth="1"/>
  </cols>
  <sheetData>
    <row r="1" spans="1:5" ht="12.75">
      <c r="A1" s="4" t="s">
        <v>138</v>
      </c>
      <c r="B1" s="4" t="s">
        <v>137</v>
      </c>
      <c r="C1" s="4" t="s">
        <v>0</v>
      </c>
      <c r="D1" s="4" t="s">
        <v>136</v>
      </c>
      <c r="E1" s="4" t="s">
        <v>254</v>
      </c>
    </row>
    <row r="2" spans="1:5" ht="12.75">
      <c r="A2" s="4" t="s">
        <v>139</v>
      </c>
      <c r="B2" s="4" t="s">
        <v>0</v>
      </c>
      <c r="C2" s="4"/>
      <c r="D2" s="4"/>
      <c r="E2" s="4" t="s">
        <v>255</v>
      </c>
    </row>
    <row r="3" ht="3.75" customHeight="1"/>
    <row r="4" spans="1:5" ht="12.75">
      <c r="A4" t="s">
        <v>7</v>
      </c>
      <c r="B4" s="1">
        <v>1</v>
      </c>
      <c r="C4" t="s">
        <v>231</v>
      </c>
      <c r="E4" t="s">
        <v>230</v>
      </c>
    </row>
    <row r="5" spans="1:5" ht="12.75">
      <c r="A5" t="s">
        <v>7</v>
      </c>
      <c r="B5" s="1">
        <v>1</v>
      </c>
      <c r="C5" t="s">
        <v>231</v>
      </c>
      <c r="D5" t="s">
        <v>220</v>
      </c>
      <c r="E5" t="s">
        <v>230</v>
      </c>
    </row>
    <row r="6" spans="1:5" ht="12.75">
      <c r="A6" t="s">
        <v>7</v>
      </c>
      <c r="B6" s="1">
        <v>1</v>
      </c>
      <c r="C6" t="s">
        <v>231</v>
      </c>
      <c r="E6" t="s">
        <v>228</v>
      </c>
    </row>
    <row r="7" spans="1:5" ht="12.75">
      <c r="A7" t="s">
        <v>8</v>
      </c>
      <c r="B7" s="1">
        <v>1</v>
      </c>
      <c r="C7" t="s">
        <v>9</v>
      </c>
      <c r="D7" t="s">
        <v>224</v>
      </c>
      <c r="E7" t="s">
        <v>230</v>
      </c>
    </row>
    <row r="8" spans="1:5" ht="12.75">
      <c r="A8" t="s">
        <v>11</v>
      </c>
      <c r="B8" s="1">
        <v>1</v>
      </c>
      <c r="C8" t="s">
        <v>12</v>
      </c>
      <c r="D8" t="s">
        <v>220</v>
      </c>
      <c r="E8" t="s">
        <v>230</v>
      </c>
    </row>
    <row r="9" spans="1:5" ht="12.75">
      <c r="A9" t="s">
        <v>11</v>
      </c>
      <c r="B9" s="1">
        <v>1</v>
      </c>
      <c r="C9" t="s">
        <v>12</v>
      </c>
      <c r="E9" t="s">
        <v>228</v>
      </c>
    </row>
    <row r="10" spans="1:5" ht="12.75">
      <c r="A10" t="s">
        <v>11</v>
      </c>
      <c r="B10" s="1">
        <v>1</v>
      </c>
      <c r="C10" t="s">
        <v>12</v>
      </c>
      <c r="E10" t="s">
        <v>230</v>
      </c>
    </row>
    <row r="11" spans="1:5" ht="12.75">
      <c r="A11" t="s">
        <v>11</v>
      </c>
      <c r="B11" s="1">
        <v>1</v>
      </c>
      <c r="C11" t="s">
        <v>12</v>
      </c>
      <c r="E11" t="s">
        <v>228</v>
      </c>
    </row>
    <row r="12" spans="1:5" ht="12.75">
      <c r="A12" t="s">
        <v>11</v>
      </c>
      <c r="B12" s="1">
        <v>1</v>
      </c>
      <c r="C12" t="s">
        <v>12</v>
      </c>
      <c r="E12" t="s">
        <v>230</v>
      </c>
    </row>
    <row r="13" spans="1:5" ht="12.75">
      <c r="A13" t="s">
        <v>11</v>
      </c>
      <c r="B13" s="1">
        <v>1</v>
      </c>
      <c r="C13" t="s">
        <v>12</v>
      </c>
      <c r="E13" t="s">
        <v>230</v>
      </c>
    </row>
    <row r="14" spans="1:5" ht="12.75">
      <c r="A14" t="s">
        <v>11</v>
      </c>
      <c r="B14" s="1">
        <v>1</v>
      </c>
      <c r="C14" t="s">
        <v>13</v>
      </c>
      <c r="E14" t="s">
        <v>230</v>
      </c>
    </row>
    <row r="15" spans="1:5" ht="12.75">
      <c r="A15" t="s">
        <v>11</v>
      </c>
      <c r="B15" s="1">
        <v>1</v>
      </c>
      <c r="C15" t="s">
        <v>15</v>
      </c>
      <c r="D15" t="s">
        <v>220</v>
      </c>
      <c r="E15" t="s">
        <v>230</v>
      </c>
    </row>
    <row r="16" spans="1:5" ht="12.75">
      <c r="A16" t="s">
        <v>11</v>
      </c>
      <c r="B16" s="1">
        <v>1</v>
      </c>
      <c r="C16" t="s">
        <v>15</v>
      </c>
      <c r="E16" t="s">
        <v>230</v>
      </c>
    </row>
    <row r="17" spans="1:5" ht="12.75">
      <c r="A17" t="s">
        <v>16</v>
      </c>
      <c r="B17" s="1">
        <v>1</v>
      </c>
      <c r="C17" t="s">
        <v>17</v>
      </c>
      <c r="D17" t="s">
        <v>220</v>
      </c>
      <c r="E17" t="s">
        <v>230</v>
      </c>
    </row>
    <row r="18" spans="1:5" ht="12.75">
      <c r="A18" t="s">
        <v>18</v>
      </c>
      <c r="B18" s="1">
        <v>1</v>
      </c>
      <c r="C18" t="s">
        <v>19</v>
      </c>
      <c r="D18" t="s">
        <v>220</v>
      </c>
      <c r="E18" t="s">
        <v>230</v>
      </c>
    </row>
    <row r="19" spans="1:5" ht="12.75">
      <c r="A19" t="s">
        <v>18</v>
      </c>
      <c r="B19" s="1">
        <v>1</v>
      </c>
      <c r="C19" t="s">
        <v>19</v>
      </c>
      <c r="E19" t="s">
        <v>230</v>
      </c>
    </row>
    <row r="20" spans="1:5" ht="12.75">
      <c r="A20" t="s">
        <v>18</v>
      </c>
      <c r="B20" s="1">
        <v>1</v>
      </c>
      <c r="C20" t="s">
        <v>19</v>
      </c>
      <c r="D20" t="s">
        <v>220</v>
      </c>
      <c r="E20" t="s">
        <v>230</v>
      </c>
    </row>
    <row r="21" spans="1:5" ht="12.75">
      <c r="A21" t="s">
        <v>20</v>
      </c>
      <c r="B21" s="1">
        <v>1</v>
      </c>
      <c r="C21" t="s">
        <v>21</v>
      </c>
      <c r="D21" t="s">
        <v>220</v>
      </c>
      <c r="E21" t="s">
        <v>230</v>
      </c>
    </row>
    <row r="22" spans="1:5" ht="12.75">
      <c r="A22" t="s">
        <v>20</v>
      </c>
      <c r="B22" s="1">
        <v>1</v>
      </c>
      <c r="C22" t="s">
        <v>21</v>
      </c>
      <c r="D22" t="s">
        <v>220</v>
      </c>
      <c r="E22" t="s">
        <v>228</v>
      </c>
    </row>
    <row r="23" spans="1:5" ht="12.75">
      <c r="A23" t="s">
        <v>20</v>
      </c>
      <c r="B23" s="1">
        <v>1</v>
      </c>
      <c r="C23" t="s">
        <v>21</v>
      </c>
      <c r="D23" t="s">
        <v>221</v>
      </c>
      <c r="E23" t="s">
        <v>228</v>
      </c>
    </row>
    <row r="24" spans="1:5" ht="12.75">
      <c r="A24" t="s">
        <v>20</v>
      </c>
      <c r="B24" s="1">
        <v>1</v>
      </c>
      <c r="C24" t="s">
        <v>21</v>
      </c>
      <c r="E24" t="s">
        <v>228</v>
      </c>
    </row>
    <row r="25" spans="1:5" ht="12.75">
      <c r="A25" t="s">
        <v>20</v>
      </c>
      <c r="B25" s="1">
        <v>1</v>
      </c>
      <c r="C25" t="s">
        <v>21</v>
      </c>
      <c r="D25" t="s">
        <v>220</v>
      </c>
      <c r="E25" t="s">
        <v>228</v>
      </c>
    </row>
    <row r="26" spans="1:5" ht="12.75">
      <c r="A26" t="s">
        <v>20</v>
      </c>
      <c r="B26" s="1">
        <v>1</v>
      </c>
      <c r="C26" t="s">
        <v>21</v>
      </c>
      <c r="D26" t="s">
        <v>220</v>
      </c>
      <c r="E26" t="s">
        <v>228</v>
      </c>
    </row>
    <row r="27" spans="1:5" ht="12.75">
      <c r="A27" t="s">
        <v>20</v>
      </c>
      <c r="B27" s="1">
        <v>1</v>
      </c>
      <c r="C27" t="s">
        <v>21</v>
      </c>
      <c r="E27" t="s">
        <v>230</v>
      </c>
    </row>
    <row r="28" spans="1:5" ht="12.75">
      <c r="A28" t="s">
        <v>20</v>
      </c>
      <c r="B28" s="1">
        <v>1</v>
      </c>
      <c r="C28" t="s">
        <v>21</v>
      </c>
      <c r="E28" t="s">
        <v>228</v>
      </c>
    </row>
    <row r="29" spans="1:5" ht="12.75">
      <c r="A29" t="s">
        <v>20</v>
      </c>
      <c r="B29" s="1">
        <v>1</v>
      </c>
      <c r="C29" t="s">
        <v>21</v>
      </c>
      <c r="E29" t="s">
        <v>230</v>
      </c>
    </row>
    <row r="30" spans="1:5" ht="12.75">
      <c r="A30" t="s">
        <v>20</v>
      </c>
      <c r="B30" s="1">
        <v>1</v>
      </c>
      <c r="C30" t="s">
        <v>21</v>
      </c>
      <c r="E30" t="s">
        <v>230</v>
      </c>
    </row>
    <row r="31" spans="1:5" ht="12.75">
      <c r="A31" t="s">
        <v>20</v>
      </c>
      <c r="B31" s="1">
        <v>1</v>
      </c>
      <c r="C31" t="s">
        <v>21</v>
      </c>
      <c r="E31" t="s">
        <v>228</v>
      </c>
    </row>
    <row r="32" spans="1:5" ht="12.75">
      <c r="A32" t="s">
        <v>20</v>
      </c>
      <c r="B32" s="1">
        <v>1</v>
      </c>
      <c r="C32" t="s">
        <v>21</v>
      </c>
      <c r="E32" t="s">
        <v>228</v>
      </c>
    </row>
    <row r="33" spans="1:5" ht="12.75">
      <c r="A33" t="s">
        <v>20</v>
      </c>
      <c r="B33" s="1">
        <v>1</v>
      </c>
      <c r="C33" t="s">
        <v>21</v>
      </c>
      <c r="E33" t="s">
        <v>228</v>
      </c>
    </row>
    <row r="34" spans="1:5" ht="12.75">
      <c r="A34" t="s">
        <v>20</v>
      </c>
      <c r="B34" s="1">
        <v>1</v>
      </c>
      <c r="C34" t="s">
        <v>21</v>
      </c>
      <c r="E34" t="s">
        <v>228</v>
      </c>
    </row>
    <row r="35" spans="1:5" ht="12.75">
      <c r="A35" t="s">
        <v>20</v>
      </c>
      <c r="B35" s="1">
        <v>1</v>
      </c>
      <c r="C35" t="s">
        <v>21</v>
      </c>
      <c r="E35" t="s">
        <v>228</v>
      </c>
    </row>
    <row r="36" spans="1:5" ht="12.75">
      <c r="A36" t="s">
        <v>20</v>
      </c>
      <c r="B36" s="1">
        <v>1</v>
      </c>
      <c r="C36" t="s">
        <v>21</v>
      </c>
      <c r="E36" t="s">
        <v>228</v>
      </c>
    </row>
    <row r="37" spans="1:5" ht="12.75">
      <c r="A37" t="s">
        <v>20</v>
      </c>
      <c r="B37" s="1">
        <v>1</v>
      </c>
      <c r="C37" t="s">
        <v>21</v>
      </c>
      <c r="E37" t="s">
        <v>228</v>
      </c>
    </row>
    <row r="38" spans="1:5" ht="12.75">
      <c r="A38" t="s">
        <v>22</v>
      </c>
      <c r="B38" s="1">
        <v>1</v>
      </c>
      <c r="C38" t="s">
        <v>23</v>
      </c>
      <c r="D38" t="s">
        <v>221</v>
      </c>
      <c r="E38" t="s">
        <v>228</v>
      </c>
    </row>
    <row r="39" spans="1:5" ht="12.75">
      <c r="A39" t="s">
        <v>22</v>
      </c>
      <c r="B39" s="1">
        <v>1</v>
      </c>
      <c r="C39" t="s">
        <v>23</v>
      </c>
      <c r="D39" t="s">
        <v>220</v>
      </c>
      <c r="E39" t="s">
        <v>230</v>
      </c>
    </row>
    <row r="40" spans="1:5" ht="12.75">
      <c r="A40" t="s">
        <v>22</v>
      </c>
      <c r="B40" s="1">
        <v>1</v>
      </c>
      <c r="C40" t="s">
        <v>23</v>
      </c>
      <c r="D40" t="s">
        <v>220</v>
      </c>
      <c r="E40" t="s">
        <v>230</v>
      </c>
    </row>
    <row r="41" spans="1:5" ht="12.75">
      <c r="A41" t="s">
        <v>22</v>
      </c>
      <c r="B41" s="1">
        <v>1</v>
      </c>
      <c r="C41" t="s">
        <v>23</v>
      </c>
      <c r="D41" t="s">
        <v>220</v>
      </c>
      <c r="E41" t="s">
        <v>230</v>
      </c>
    </row>
    <row r="42" spans="1:5" ht="12.75">
      <c r="A42" t="s">
        <v>22</v>
      </c>
      <c r="B42" s="1">
        <v>1</v>
      </c>
      <c r="C42" t="s">
        <v>23</v>
      </c>
      <c r="D42" t="s">
        <v>220</v>
      </c>
      <c r="E42" t="s">
        <v>228</v>
      </c>
    </row>
    <row r="43" spans="1:5" ht="12.75">
      <c r="A43" t="s">
        <v>22</v>
      </c>
      <c r="B43" s="1">
        <v>1</v>
      </c>
      <c r="C43" t="s">
        <v>23</v>
      </c>
      <c r="D43" t="s">
        <v>220</v>
      </c>
      <c r="E43" t="s">
        <v>228</v>
      </c>
    </row>
    <row r="44" spans="1:5" ht="12.75">
      <c r="A44" t="s">
        <v>22</v>
      </c>
      <c r="B44" s="1">
        <v>1</v>
      </c>
      <c r="C44" t="s">
        <v>23</v>
      </c>
      <c r="D44" t="s">
        <v>227</v>
      </c>
      <c r="E44" t="s">
        <v>230</v>
      </c>
    </row>
    <row r="45" spans="1:5" ht="12.75">
      <c r="A45" t="s">
        <v>24</v>
      </c>
      <c r="B45" s="1">
        <v>1</v>
      </c>
      <c r="C45" t="s">
        <v>25</v>
      </c>
      <c r="D45" t="s">
        <v>220</v>
      </c>
      <c r="E45" t="s">
        <v>230</v>
      </c>
    </row>
    <row r="46" spans="1:5" ht="12.75">
      <c r="A46" t="s">
        <v>24</v>
      </c>
      <c r="B46" s="1">
        <v>1</v>
      </c>
      <c r="C46" t="s">
        <v>225</v>
      </c>
      <c r="D46" t="s">
        <v>220</v>
      </c>
      <c r="E46" t="s">
        <v>230</v>
      </c>
    </row>
    <row r="47" spans="1:5" ht="12.75">
      <c r="A47" t="s">
        <v>24</v>
      </c>
      <c r="B47" s="1">
        <v>1</v>
      </c>
      <c r="C47" t="s">
        <v>225</v>
      </c>
      <c r="D47" t="s">
        <v>220</v>
      </c>
      <c r="E47" t="s">
        <v>228</v>
      </c>
    </row>
    <row r="48" spans="1:5" ht="12.75">
      <c r="A48" t="s">
        <v>24</v>
      </c>
      <c r="B48" s="1">
        <v>1</v>
      </c>
      <c r="C48" t="s">
        <v>225</v>
      </c>
      <c r="D48" t="s">
        <v>220</v>
      </c>
      <c r="E48" t="s">
        <v>228</v>
      </c>
    </row>
    <row r="49" spans="1:5" ht="12.75">
      <c r="A49" t="s">
        <v>24</v>
      </c>
      <c r="B49" s="1">
        <v>1</v>
      </c>
      <c r="C49" t="s">
        <v>225</v>
      </c>
      <c r="E49" t="s">
        <v>247</v>
      </c>
    </row>
    <row r="50" spans="1:5" ht="12.75">
      <c r="A50" t="s">
        <v>24</v>
      </c>
      <c r="B50" s="1">
        <v>1</v>
      </c>
      <c r="C50" t="s">
        <v>225</v>
      </c>
      <c r="D50" t="s">
        <v>220</v>
      </c>
      <c r="E50" t="s">
        <v>228</v>
      </c>
    </row>
    <row r="51" spans="1:5" ht="12.75">
      <c r="A51" t="s">
        <v>24</v>
      </c>
      <c r="B51" s="1">
        <v>1</v>
      </c>
      <c r="C51" t="s">
        <v>225</v>
      </c>
      <c r="E51" t="s">
        <v>247</v>
      </c>
    </row>
    <row r="52" spans="1:5" ht="12.75">
      <c r="A52" t="s">
        <v>24</v>
      </c>
      <c r="B52" s="1">
        <v>1</v>
      </c>
      <c r="C52" t="s">
        <v>225</v>
      </c>
      <c r="D52" t="s">
        <v>220</v>
      </c>
      <c r="E52" t="s">
        <v>230</v>
      </c>
    </row>
    <row r="53" spans="1:5" ht="12.75">
      <c r="A53" t="s">
        <v>24</v>
      </c>
      <c r="B53" s="1">
        <v>1</v>
      </c>
      <c r="C53" t="s">
        <v>225</v>
      </c>
      <c r="E53" t="s">
        <v>247</v>
      </c>
    </row>
    <row r="54" spans="1:5" ht="12.75">
      <c r="A54" t="s">
        <v>24</v>
      </c>
      <c r="B54" s="1">
        <v>1</v>
      </c>
      <c r="C54" t="s">
        <v>225</v>
      </c>
      <c r="D54" t="s">
        <v>220</v>
      </c>
      <c r="E54" t="s">
        <v>230</v>
      </c>
    </row>
    <row r="55" spans="1:5" ht="12.75">
      <c r="A55" t="s">
        <v>24</v>
      </c>
      <c r="B55" s="1">
        <v>1</v>
      </c>
      <c r="C55" t="s">
        <v>225</v>
      </c>
      <c r="D55" t="s">
        <v>220</v>
      </c>
      <c r="E55" t="s">
        <v>228</v>
      </c>
    </row>
    <row r="56" spans="1:5" ht="12.75">
      <c r="A56" t="s">
        <v>24</v>
      </c>
      <c r="B56" s="1">
        <v>1</v>
      </c>
      <c r="C56" t="s">
        <v>225</v>
      </c>
      <c r="D56" t="s">
        <v>220</v>
      </c>
      <c r="E56" t="s">
        <v>230</v>
      </c>
    </row>
    <row r="57" spans="1:5" ht="12.75">
      <c r="A57" t="s">
        <v>24</v>
      </c>
      <c r="B57" s="1">
        <v>1</v>
      </c>
      <c r="C57" t="s">
        <v>225</v>
      </c>
      <c r="D57" t="s">
        <v>221</v>
      </c>
      <c r="E57" t="s">
        <v>228</v>
      </c>
    </row>
    <row r="58" spans="1:5" ht="12.75">
      <c r="A58" t="s">
        <v>24</v>
      </c>
      <c r="B58" s="1">
        <v>1</v>
      </c>
      <c r="C58" t="s">
        <v>222</v>
      </c>
      <c r="D58" t="s">
        <v>220</v>
      </c>
      <c r="E58" t="s">
        <v>230</v>
      </c>
    </row>
    <row r="59" spans="1:5" ht="12.75">
      <c r="A59" t="s">
        <v>24</v>
      </c>
      <c r="B59" s="1">
        <v>1</v>
      </c>
      <c r="C59" t="s">
        <v>222</v>
      </c>
      <c r="D59" t="s">
        <v>220</v>
      </c>
      <c r="E59" t="s">
        <v>228</v>
      </c>
    </row>
    <row r="60" spans="1:5" ht="12.75">
      <c r="A60" t="s">
        <v>24</v>
      </c>
      <c r="B60" s="1">
        <v>1</v>
      </c>
      <c r="C60" t="s">
        <v>222</v>
      </c>
      <c r="D60" t="s">
        <v>220</v>
      </c>
      <c r="E60" t="s">
        <v>230</v>
      </c>
    </row>
    <row r="61" spans="1:5" ht="12.75">
      <c r="A61" t="s">
        <v>24</v>
      </c>
      <c r="B61" s="1">
        <v>1</v>
      </c>
      <c r="C61" t="s">
        <v>222</v>
      </c>
      <c r="D61" t="s">
        <v>220</v>
      </c>
      <c r="E61" t="s">
        <v>228</v>
      </c>
    </row>
    <row r="62" spans="1:5" ht="12.75">
      <c r="A62" t="s">
        <v>24</v>
      </c>
      <c r="B62" s="1">
        <v>1</v>
      </c>
      <c r="C62" t="s">
        <v>222</v>
      </c>
      <c r="D62" t="s">
        <v>220</v>
      </c>
      <c r="E62" t="s">
        <v>228</v>
      </c>
    </row>
    <row r="63" spans="1:5" ht="12.75">
      <c r="A63" t="s">
        <v>24</v>
      </c>
      <c r="B63" s="1">
        <v>1</v>
      </c>
      <c r="C63" t="s">
        <v>222</v>
      </c>
      <c r="D63" t="s">
        <v>220</v>
      </c>
      <c r="E63" t="s">
        <v>228</v>
      </c>
    </row>
    <row r="64" spans="1:5" ht="12.75">
      <c r="A64" t="s">
        <v>24</v>
      </c>
      <c r="B64" s="1">
        <v>1</v>
      </c>
      <c r="C64" t="s">
        <v>222</v>
      </c>
      <c r="D64" t="s">
        <v>220</v>
      </c>
      <c r="E64" t="s">
        <v>230</v>
      </c>
    </row>
    <row r="65" spans="1:5" ht="12.75">
      <c r="A65" t="s">
        <v>24</v>
      </c>
      <c r="B65" s="1">
        <v>1</v>
      </c>
      <c r="C65" t="s">
        <v>222</v>
      </c>
      <c r="D65" t="s">
        <v>220</v>
      </c>
      <c r="E65" t="s">
        <v>230</v>
      </c>
    </row>
    <row r="66" spans="1:5" ht="12.75">
      <c r="A66" t="s">
        <v>24</v>
      </c>
      <c r="B66" s="1">
        <v>1</v>
      </c>
      <c r="C66" t="s">
        <v>222</v>
      </c>
      <c r="E66" t="s">
        <v>228</v>
      </c>
    </row>
    <row r="67" spans="1:5" ht="12.75">
      <c r="A67" t="s">
        <v>24</v>
      </c>
      <c r="B67" s="1">
        <v>1</v>
      </c>
      <c r="C67" t="s">
        <v>222</v>
      </c>
      <c r="E67" t="s">
        <v>228</v>
      </c>
    </row>
    <row r="68" spans="1:5" ht="12.75">
      <c r="A68" t="s">
        <v>24</v>
      </c>
      <c r="B68" s="1">
        <v>1</v>
      </c>
      <c r="C68" t="s">
        <v>222</v>
      </c>
      <c r="D68" t="s">
        <v>220</v>
      </c>
      <c r="E68" t="s">
        <v>230</v>
      </c>
    </row>
    <row r="69" spans="1:5" ht="12.75">
      <c r="A69" t="s">
        <v>24</v>
      </c>
      <c r="B69" s="1">
        <v>1</v>
      </c>
      <c r="C69" t="s">
        <v>222</v>
      </c>
      <c r="D69" t="s">
        <v>220</v>
      </c>
      <c r="E69" t="s">
        <v>230</v>
      </c>
    </row>
    <row r="70" spans="1:5" ht="12.75">
      <c r="A70" t="s">
        <v>24</v>
      </c>
      <c r="B70" s="1">
        <v>1</v>
      </c>
      <c r="C70" t="s">
        <v>222</v>
      </c>
      <c r="D70" t="s">
        <v>220</v>
      </c>
      <c r="E70" t="s">
        <v>228</v>
      </c>
    </row>
    <row r="71" spans="1:5" ht="12.75">
      <c r="A71" t="s">
        <v>24</v>
      </c>
      <c r="B71" s="1">
        <v>1</v>
      </c>
      <c r="C71" t="s">
        <v>222</v>
      </c>
      <c r="D71" t="s">
        <v>220</v>
      </c>
      <c r="E71" t="s">
        <v>228</v>
      </c>
    </row>
    <row r="72" spans="1:5" ht="12.75">
      <c r="A72" t="s">
        <v>26</v>
      </c>
      <c r="B72" s="1">
        <v>1</v>
      </c>
      <c r="C72" t="s">
        <v>27</v>
      </c>
      <c r="D72" t="s">
        <v>221</v>
      </c>
      <c r="E72" t="s">
        <v>228</v>
      </c>
    </row>
    <row r="73" spans="1:5" ht="12.75">
      <c r="A73" t="s">
        <v>26</v>
      </c>
      <c r="B73" s="1">
        <v>1</v>
      </c>
      <c r="C73" t="s">
        <v>27</v>
      </c>
      <c r="D73" t="s">
        <v>221</v>
      </c>
      <c r="E73" t="s">
        <v>228</v>
      </c>
    </row>
    <row r="74" spans="1:5" ht="12.75">
      <c r="A74" t="s">
        <v>26</v>
      </c>
      <c r="B74" s="1">
        <v>1</v>
      </c>
      <c r="C74" t="s">
        <v>28</v>
      </c>
      <c r="D74" t="s">
        <v>221</v>
      </c>
      <c r="E74" t="s">
        <v>228</v>
      </c>
    </row>
    <row r="75" spans="1:5" ht="12.75">
      <c r="A75" t="s">
        <v>26</v>
      </c>
      <c r="B75" s="1">
        <v>1</v>
      </c>
      <c r="C75" t="s">
        <v>28</v>
      </c>
      <c r="D75" t="s">
        <v>221</v>
      </c>
      <c r="E75" t="s">
        <v>228</v>
      </c>
    </row>
    <row r="76" spans="1:5" ht="12.75">
      <c r="A76" t="s">
        <v>26</v>
      </c>
      <c r="B76" s="1">
        <v>1</v>
      </c>
      <c r="C76" t="s">
        <v>28</v>
      </c>
      <c r="D76" t="s">
        <v>221</v>
      </c>
      <c r="E76" t="s">
        <v>228</v>
      </c>
    </row>
    <row r="77" spans="1:5" ht="12.75">
      <c r="A77" t="s">
        <v>26</v>
      </c>
      <c r="B77" s="1">
        <v>1</v>
      </c>
      <c r="C77" t="s">
        <v>28</v>
      </c>
      <c r="D77" t="s">
        <v>245</v>
      </c>
      <c r="E77" t="s">
        <v>228</v>
      </c>
    </row>
    <row r="78" spans="1:5" ht="12.75">
      <c r="A78" t="s">
        <v>26</v>
      </c>
      <c r="B78" s="1">
        <v>1</v>
      </c>
      <c r="C78" t="s">
        <v>29</v>
      </c>
      <c r="D78" t="s">
        <v>224</v>
      </c>
      <c r="E78" t="s">
        <v>228</v>
      </c>
    </row>
    <row r="79" spans="1:5" ht="12.75">
      <c r="A79" t="s">
        <v>26</v>
      </c>
      <c r="B79" s="1">
        <v>1</v>
      </c>
      <c r="C79" t="s">
        <v>29</v>
      </c>
      <c r="D79" t="s">
        <v>221</v>
      </c>
      <c r="E79" t="s">
        <v>230</v>
      </c>
    </row>
    <row r="80" spans="1:5" ht="12.75">
      <c r="A80" t="s">
        <v>26</v>
      </c>
      <c r="B80" s="1">
        <v>1</v>
      </c>
      <c r="C80" t="s">
        <v>29</v>
      </c>
      <c r="D80" t="s">
        <v>220</v>
      </c>
      <c r="E80" t="s">
        <v>230</v>
      </c>
    </row>
    <row r="81" spans="1:5" ht="12.75">
      <c r="A81" t="s">
        <v>26</v>
      </c>
      <c r="B81" s="1">
        <v>1</v>
      </c>
      <c r="C81" t="s">
        <v>29</v>
      </c>
      <c r="D81" t="s">
        <v>224</v>
      </c>
      <c r="E81" t="s">
        <v>230</v>
      </c>
    </row>
    <row r="82" spans="1:5" ht="12.75">
      <c r="A82" t="s">
        <v>26</v>
      </c>
      <c r="B82" s="1">
        <v>1</v>
      </c>
      <c r="C82" t="s">
        <v>29</v>
      </c>
      <c r="D82" t="s">
        <v>245</v>
      </c>
      <c r="E82" t="s">
        <v>228</v>
      </c>
    </row>
    <row r="83" spans="1:5" ht="12.75">
      <c r="A83" t="s">
        <v>26</v>
      </c>
      <c r="B83" s="1">
        <v>1</v>
      </c>
      <c r="C83" t="s">
        <v>29</v>
      </c>
      <c r="D83" t="s">
        <v>221</v>
      </c>
      <c r="E83" t="s">
        <v>228</v>
      </c>
    </row>
    <row r="84" spans="1:5" ht="12.75">
      <c r="A84" t="s">
        <v>26</v>
      </c>
      <c r="B84" s="1">
        <v>1</v>
      </c>
      <c r="C84" t="s">
        <v>29</v>
      </c>
      <c r="D84" t="s">
        <v>221</v>
      </c>
      <c r="E84" t="s">
        <v>228</v>
      </c>
    </row>
    <row r="85" spans="1:5" ht="12.75">
      <c r="A85" t="s">
        <v>26</v>
      </c>
      <c r="B85" s="1">
        <v>1</v>
      </c>
      <c r="C85" t="s">
        <v>29</v>
      </c>
      <c r="D85" t="s">
        <v>221</v>
      </c>
      <c r="E85" t="s">
        <v>230</v>
      </c>
    </row>
    <row r="86" spans="1:5" ht="12.75">
      <c r="A86" t="s">
        <v>26</v>
      </c>
      <c r="B86" s="1">
        <v>1</v>
      </c>
      <c r="C86" t="s">
        <v>29</v>
      </c>
      <c r="D86" t="s">
        <v>221</v>
      </c>
      <c r="E86" t="s">
        <v>230</v>
      </c>
    </row>
    <row r="87" spans="1:5" ht="12.75">
      <c r="A87" t="s">
        <v>26</v>
      </c>
      <c r="B87" s="1">
        <v>1</v>
      </c>
      <c r="C87" t="s">
        <v>30</v>
      </c>
      <c r="D87" t="s">
        <v>224</v>
      </c>
      <c r="E87" t="s">
        <v>228</v>
      </c>
    </row>
    <row r="88" spans="1:5" ht="12.75">
      <c r="A88" t="s">
        <v>26</v>
      </c>
      <c r="B88" s="1">
        <v>1</v>
      </c>
      <c r="C88" t="s">
        <v>30</v>
      </c>
      <c r="D88" t="s">
        <v>224</v>
      </c>
      <c r="E88" t="s">
        <v>230</v>
      </c>
    </row>
    <row r="89" spans="1:5" ht="12.75">
      <c r="A89" t="s">
        <v>26</v>
      </c>
      <c r="B89" s="1">
        <v>1</v>
      </c>
      <c r="C89" t="s">
        <v>30</v>
      </c>
      <c r="D89" t="s">
        <v>224</v>
      </c>
      <c r="E89" t="s">
        <v>228</v>
      </c>
    </row>
    <row r="90" spans="1:5" ht="12.75">
      <c r="A90" t="s">
        <v>26</v>
      </c>
      <c r="B90" s="1">
        <v>1</v>
      </c>
      <c r="C90" t="s">
        <v>30</v>
      </c>
      <c r="D90" t="s">
        <v>224</v>
      </c>
      <c r="E90" t="s">
        <v>228</v>
      </c>
    </row>
    <row r="91" spans="1:5" ht="12.75">
      <c r="A91" t="s">
        <v>26</v>
      </c>
      <c r="B91" s="1">
        <v>1</v>
      </c>
      <c r="C91" t="s">
        <v>30</v>
      </c>
      <c r="D91" t="s">
        <v>227</v>
      </c>
      <c r="E91" t="s">
        <v>228</v>
      </c>
    </row>
    <row r="92" spans="1:5" ht="12.75">
      <c r="A92" t="s">
        <v>26</v>
      </c>
      <c r="B92" s="1">
        <v>1</v>
      </c>
      <c r="C92" t="s">
        <v>30</v>
      </c>
      <c r="D92" t="s">
        <v>221</v>
      </c>
      <c r="E92" t="s">
        <v>230</v>
      </c>
    </row>
    <row r="93" spans="1:5" ht="12.75">
      <c r="A93" t="s">
        <v>26</v>
      </c>
      <c r="B93" s="1">
        <v>1</v>
      </c>
      <c r="C93" t="s">
        <v>30</v>
      </c>
      <c r="D93" t="s">
        <v>227</v>
      </c>
      <c r="E93" t="s">
        <v>228</v>
      </c>
    </row>
    <row r="94" spans="1:5" ht="12.75">
      <c r="A94" t="s">
        <v>26</v>
      </c>
      <c r="B94" s="1">
        <v>1</v>
      </c>
      <c r="C94" t="s">
        <v>30</v>
      </c>
      <c r="D94" t="s">
        <v>224</v>
      </c>
      <c r="E94" t="s">
        <v>228</v>
      </c>
    </row>
    <row r="95" spans="1:5" ht="12.75">
      <c r="A95" t="s">
        <v>26</v>
      </c>
      <c r="B95" s="1">
        <v>1</v>
      </c>
      <c r="C95" t="s">
        <v>30</v>
      </c>
      <c r="D95" t="s">
        <v>224</v>
      </c>
      <c r="E95" t="s">
        <v>230</v>
      </c>
    </row>
    <row r="96" spans="1:5" ht="12.75">
      <c r="A96" t="s">
        <v>26</v>
      </c>
      <c r="B96" s="1">
        <v>1</v>
      </c>
      <c r="C96" t="s">
        <v>30</v>
      </c>
      <c r="D96" t="s">
        <v>224</v>
      </c>
      <c r="E96" t="s">
        <v>230</v>
      </c>
    </row>
    <row r="97" spans="1:5" ht="12.75">
      <c r="A97" t="s">
        <v>26</v>
      </c>
      <c r="B97" s="1">
        <v>1</v>
      </c>
      <c r="C97" t="s">
        <v>30</v>
      </c>
      <c r="D97" t="s">
        <v>227</v>
      </c>
      <c r="E97" t="s">
        <v>230</v>
      </c>
    </row>
    <row r="98" spans="1:5" ht="12.75">
      <c r="A98" t="s">
        <v>26</v>
      </c>
      <c r="B98" s="1">
        <v>1</v>
      </c>
      <c r="C98" t="s">
        <v>30</v>
      </c>
      <c r="D98" t="s">
        <v>220</v>
      </c>
      <c r="E98" t="s">
        <v>230</v>
      </c>
    </row>
    <row r="99" spans="1:5" ht="12.75">
      <c r="A99" t="s">
        <v>26</v>
      </c>
      <c r="B99" s="1">
        <v>1</v>
      </c>
      <c r="C99" t="s">
        <v>30</v>
      </c>
      <c r="D99" t="s">
        <v>221</v>
      </c>
      <c r="E99" t="s">
        <v>228</v>
      </c>
    </row>
    <row r="100" spans="1:5" ht="12.75">
      <c r="A100" t="s">
        <v>26</v>
      </c>
      <c r="B100" s="1">
        <v>1</v>
      </c>
      <c r="C100" t="s">
        <v>30</v>
      </c>
      <c r="D100" t="s">
        <v>224</v>
      </c>
      <c r="E100" t="s">
        <v>228</v>
      </c>
    </row>
    <row r="101" spans="1:5" ht="12.75">
      <c r="A101" t="s">
        <v>26</v>
      </c>
      <c r="B101" s="1">
        <v>1</v>
      </c>
      <c r="C101" t="s">
        <v>30</v>
      </c>
      <c r="D101" t="s">
        <v>220</v>
      </c>
      <c r="E101" t="s">
        <v>228</v>
      </c>
    </row>
    <row r="102" spans="1:5" ht="12.75">
      <c r="A102" t="s">
        <v>26</v>
      </c>
      <c r="B102" s="1">
        <v>1</v>
      </c>
      <c r="C102" t="s">
        <v>30</v>
      </c>
      <c r="D102" t="s">
        <v>224</v>
      </c>
      <c r="E102" t="s">
        <v>230</v>
      </c>
    </row>
    <row r="103" spans="1:5" ht="12.75">
      <c r="A103" t="s">
        <v>26</v>
      </c>
      <c r="B103" s="1">
        <v>1</v>
      </c>
      <c r="C103" t="s">
        <v>30</v>
      </c>
      <c r="D103" t="s">
        <v>221</v>
      </c>
      <c r="E103" t="s">
        <v>228</v>
      </c>
    </row>
    <row r="104" spans="1:5" ht="12.75">
      <c r="A104" t="s">
        <v>26</v>
      </c>
      <c r="B104" s="1">
        <v>1</v>
      </c>
      <c r="C104" t="s">
        <v>30</v>
      </c>
      <c r="D104" t="s">
        <v>227</v>
      </c>
      <c r="E104" t="s">
        <v>230</v>
      </c>
    </row>
    <row r="105" spans="1:5" ht="12.75">
      <c r="A105" t="s">
        <v>26</v>
      </c>
      <c r="B105" s="1">
        <v>1</v>
      </c>
      <c r="C105" t="s">
        <v>30</v>
      </c>
      <c r="D105" t="s">
        <v>220</v>
      </c>
      <c r="E105" t="s">
        <v>228</v>
      </c>
    </row>
    <row r="106" spans="1:5" ht="12.75">
      <c r="A106" t="s">
        <v>26</v>
      </c>
      <c r="B106" s="1">
        <v>1</v>
      </c>
      <c r="C106" t="s">
        <v>31</v>
      </c>
      <c r="D106" t="s">
        <v>224</v>
      </c>
      <c r="E106" t="s">
        <v>228</v>
      </c>
    </row>
    <row r="107" spans="1:5" ht="12.75">
      <c r="A107" t="s">
        <v>26</v>
      </c>
      <c r="B107" s="1">
        <v>1</v>
      </c>
      <c r="C107" t="s">
        <v>31</v>
      </c>
      <c r="D107" t="s">
        <v>220</v>
      </c>
      <c r="E107" t="s">
        <v>230</v>
      </c>
    </row>
    <row r="108" spans="1:5" ht="12.75">
      <c r="A108" t="s">
        <v>26</v>
      </c>
      <c r="B108" s="1">
        <v>1</v>
      </c>
      <c r="C108" t="s">
        <v>31</v>
      </c>
      <c r="D108" t="s">
        <v>220</v>
      </c>
      <c r="E108" t="s">
        <v>228</v>
      </c>
    </row>
    <row r="109" spans="1:5" ht="12.75">
      <c r="A109" t="s">
        <v>26</v>
      </c>
      <c r="B109" s="1">
        <v>1</v>
      </c>
      <c r="C109" t="s">
        <v>32</v>
      </c>
      <c r="D109" t="s">
        <v>221</v>
      </c>
      <c r="E109" t="s">
        <v>228</v>
      </c>
    </row>
    <row r="110" spans="1:5" ht="12.75">
      <c r="A110" t="s">
        <v>26</v>
      </c>
      <c r="B110" s="1">
        <v>1</v>
      </c>
      <c r="C110" t="s">
        <v>32</v>
      </c>
      <c r="D110" t="s">
        <v>220</v>
      </c>
      <c r="E110" t="s">
        <v>228</v>
      </c>
    </row>
    <row r="111" spans="1:5" ht="12.75">
      <c r="A111" t="s">
        <v>26</v>
      </c>
      <c r="B111" s="1">
        <v>1</v>
      </c>
      <c r="C111" t="s">
        <v>32</v>
      </c>
      <c r="D111" t="s">
        <v>221</v>
      </c>
      <c r="E111" t="s">
        <v>228</v>
      </c>
    </row>
    <row r="112" spans="1:5" ht="12.75">
      <c r="A112" t="s">
        <v>26</v>
      </c>
      <c r="B112" s="1">
        <v>1</v>
      </c>
      <c r="C112" t="s">
        <v>32</v>
      </c>
      <c r="D112" t="s">
        <v>221</v>
      </c>
      <c r="E112" t="s">
        <v>230</v>
      </c>
    </row>
    <row r="113" spans="1:5" ht="12.75">
      <c r="A113" t="s">
        <v>33</v>
      </c>
      <c r="B113" s="1">
        <v>1</v>
      </c>
      <c r="C113" t="s">
        <v>232</v>
      </c>
      <c r="D113" t="s">
        <v>221</v>
      </c>
      <c r="E113" t="s">
        <v>228</v>
      </c>
    </row>
    <row r="114" spans="1:5" ht="12.75">
      <c r="A114" t="s">
        <v>33</v>
      </c>
      <c r="B114" s="1">
        <v>1</v>
      </c>
      <c r="C114" t="s">
        <v>232</v>
      </c>
      <c r="D114" t="s">
        <v>221</v>
      </c>
      <c r="E114" t="s">
        <v>228</v>
      </c>
    </row>
    <row r="115" spans="1:5" ht="12.75">
      <c r="A115" t="s">
        <v>35</v>
      </c>
      <c r="B115" s="1">
        <v>1</v>
      </c>
      <c r="C115" t="s">
        <v>12</v>
      </c>
      <c r="D115" t="s">
        <v>220</v>
      </c>
      <c r="E115" t="s">
        <v>230</v>
      </c>
    </row>
    <row r="116" spans="1:5" ht="12.75">
      <c r="A116" t="s">
        <v>35</v>
      </c>
      <c r="B116" s="1">
        <v>1</v>
      </c>
      <c r="C116" t="s">
        <v>12</v>
      </c>
      <c r="E116" t="s">
        <v>228</v>
      </c>
    </row>
    <row r="117" spans="1:5" ht="12.75">
      <c r="A117" t="s">
        <v>35</v>
      </c>
      <c r="B117" s="1">
        <v>1</v>
      </c>
      <c r="C117" t="s">
        <v>12</v>
      </c>
      <c r="E117" t="s">
        <v>230</v>
      </c>
    </row>
    <row r="118" spans="1:5" ht="12.75">
      <c r="A118" t="s">
        <v>35</v>
      </c>
      <c r="B118" s="1">
        <v>1</v>
      </c>
      <c r="C118" t="s">
        <v>12</v>
      </c>
      <c r="E118" t="s">
        <v>230</v>
      </c>
    </row>
    <row r="119" spans="1:5" ht="12.75">
      <c r="A119" t="s">
        <v>35</v>
      </c>
      <c r="B119" s="1">
        <v>1</v>
      </c>
      <c r="C119" t="s">
        <v>12</v>
      </c>
      <c r="D119" t="s">
        <v>220</v>
      </c>
      <c r="E119" t="s">
        <v>228</v>
      </c>
    </row>
    <row r="120" spans="1:5" ht="12.75">
      <c r="A120" t="s">
        <v>35</v>
      </c>
      <c r="B120" s="1">
        <v>1</v>
      </c>
      <c r="C120" t="s">
        <v>12</v>
      </c>
      <c r="D120" t="s">
        <v>221</v>
      </c>
      <c r="E120" t="s">
        <v>228</v>
      </c>
    </row>
    <row r="121" spans="1:5" ht="12.75">
      <c r="A121" t="s">
        <v>35</v>
      </c>
      <c r="B121" s="1">
        <v>1</v>
      </c>
      <c r="C121" t="s">
        <v>15</v>
      </c>
      <c r="D121" t="s">
        <v>220</v>
      </c>
      <c r="E121" t="s">
        <v>228</v>
      </c>
    </row>
    <row r="122" spans="1:5" ht="12.75">
      <c r="A122" t="s">
        <v>35</v>
      </c>
      <c r="B122" s="1">
        <v>1</v>
      </c>
      <c r="C122" t="s">
        <v>15</v>
      </c>
      <c r="E122" t="s">
        <v>230</v>
      </c>
    </row>
    <row r="123" spans="1:5" ht="12.75">
      <c r="A123" t="s">
        <v>35</v>
      </c>
      <c r="B123" s="1">
        <v>1</v>
      </c>
      <c r="C123" t="s">
        <v>15</v>
      </c>
      <c r="E123" t="s">
        <v>230</v>
      </c>
    </row>
    <row r="124" spans="1:5" ht="12.75">
      <c r="A124" t="s">
        <v>35</v>
      </c>
      <c r="B124" s="1">
        <v>1</v>
      </c>
      <c r="C124" t="s">
        <v>15</v>
      </c>
      <c r="D124" t="s">
        <v>220</v>
      </c>
      <c r="E124" t="s">
        <v>228</v>
      </c>
    </row>
    <row r="125" spans="1:5" ht="12.75">
      <c r="A125" t="s">
        <v>35</v>
      </c>
      <c r="B125" s="1">
        <v>1</v>
      </c>
      <c r="C125" t="s">
        <v>15</v>
      </c>
      <c r="E125" t="s">
        <v>228</v>
      </c>
    </row>
    <row r="126" spans="1:5" ht="12.75">
      <c r="A126" t="s">
        <v>35</v>
      </c>
      <c r="B126" s="1">
        <v>1</v>
      </c>
      <c r="C126" t="s">
        <v>36</v>
      </c>
      <c r="D126" t="s">
        <v>220</v>
      </c>
      <c r="E126" t="s">
        <v>230</v>
      </c>
    </row>
    <row r="127" spans="1:5" ht="12.75">
      <c r="A127" t="s">
        <v>35</v>
      </c>
      <c r="B127" s="1">
        <v>1</v>
      </c>
      <c r="C127" t="s">
        <v>36</v>
      </c>
      <c r="D127" t="s">
        <v>220</v>
      </c>
      <c r="E127" t="s">
        <v>228</v>
      </c>
    </row>
    <row r="129" ht="12.75">
      <c r="B129" s="4">
        <f>SUM(B4:B128)</f>
        <v>124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1" fitToWidth="1" horizontalDpi="600" verticalDpi="600" orientation="portrait" paperSize="9" scale="82" r:id="rId1"/>
  <headerFooter alignWithMargins="0">
    <oddHeader>&amp;C&amp;"Arial,Fett"&amp;12&amp;EZuordnung von Hilfen zu den Trägern - RSD D - Dezember 2006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0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8.28125" style="0" customWidth="1"/>
    <col min="7" max="7" width="0.85546875" style="0" customWidth="1"/>
    <col min="8" max="8" width="11.710937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1.7109375" style="0" bestFit="1" customWidth="1"/>
    <col min="18" max="18" width="12.7109375" style="0" bestFit="1" customWidth="1"/>
  </cols>
  <sheetData>
    <row r="1" spans="1:18" ht="12.75">
      <c r="A1" s="3" t="s">
        <v>62</v>
      </c>
      <c r="B1" s="3" t="s">
        <v>63</v>
      </c>
      <c r="C1" s="4" t="s">
        <v>64</v>
      </c>
      <c r="D1" s="4" t="s">
        <v>65</v>
      </c>
      <c r="E1" s="3" t="s">
        <v>67</v>
      </c>
      <c r="F1" s="3" t="s">
        <v>66</v>
      </c>
      <c r="H1" s="12" t="s">
        <v>145</v>
      </c>
      <c r="I1" t="s">
        <v>146</v>
      </c>
      <c r="J1" s="12" t="s">
        <v>145</v>
      </c>
      <c r="K1" t="s">
        <v>146</v>
      </c>
      <c r="L1" s="12" t="s">
        <v>145</v>
      </c>
      <c r="M1" t="s">
        <v>146</v>
      </c>
      <c r="N1" s="12" t="s">
        <v>145</v>
      </c>
      <c r="O1" t="s">
        <v>146</v>
      </c>
      <c r="P1" s="12" t="s">
        <v>145</v>
      </c>
      <c r="Q1" t="s">
        <v>146</v>
      </c>
      <c r="R1" s="3" t="s">
        <v>146</v>
      </c>
    </row>
    <row r="2" spans="1:18" ht="12.75">
      <c r="A2" s="3"/>
      <c r="B2" s="3"/>
      <c r="C2" s="4"/>
      <c r="H2" s="12" t="s">
        <v>147</v>
      </c>
      <c r="I2" t="s">
        <v>148</v>
      </c>
      <c r="J2" s="12" t="s">
        <v>147</v>
      </c>
      <c r="K2" t="s">
        <v>148</v>
      </c>
      <c r="L2" s="12" t="s">
        <v>147</v>
      </c>
      <c r="M2" t="s">
        <v>148</v>
      </c>
      <c r="N2" s="12" t="s">
        <v>147</v>
      </c>
      <c r="O2" t="s">
        <v>148</v>
      </c>
      <c r="P2" s="12" t="s">
        <v>147</v>
      </c>
      <c r="Q2" t="s">
        <v>148</v>
      </c>
      <c r="R2" s="3" t="s">
        <v>148</v>
      </c>
    </row>
    <row r="3" spans="1:18" ht="12" customHeight="1">
      <c r="A3" s="3"/>
      <c r="B3" s="3"/>
      <c r="C3" s="4"/>
      <c r="F3" s="6">
        <v>12</v>
      </c>
      <c r="I3" s="2" t="s">
        <v>1</v>
      </c>
      <c r="J3" s="2"/>
      <c r="K3" s="2" t="s">
        <v>149</v>
      </c>
      <c r="L3" s="2"/>
      <c r="M3" s="2" t="s">
        <v>150</v>
      </c>
      <c r="N3" s="2"/>
      <c r="O3" s="2" t="s">
        <v>151</v>
      </c>
      <c r="P3" s="2"/>
      <c r="Q3" s="2" t="s">
        <v>152</v>
      </c>
      <c r="R3" s="3" t="s">
        <v>153</v>
      </c>
    </row>
    <row r="4" spans="1:18" ht="12.75">
      <c r="A4" t="s">
        <v>37</v>
      </c>
      <c r="C4" s="13">
        <f>SUM(BLB!I4+'RSD A'!I4+'RSD B'!I4+'RSD C'!I4+'RSD D'!I4)</f>
        <v>0</v>
      </c>
      <c r="D4" s="1">
        <f>SUM(Gesamtübersicht!D4)</f>
        <v>0</v>
      </c>
      <c r="E4" s="7"/>
      <c r="H4" s="21">
        <v>0</v>
      </c>
      <c r="I4" s="7">
        <f>SUM(H4+BLB!I4)</f>
        <v>0</v>
      </c>
      <c r="J4" s="21">
        <v>0</v>
      </c>
      <c r="K4" s="7">
        <f>SUM(J4+'RSD A'!I4)</f>
        <v>0</v>
      </c>
      <c r="L4" s="21">
        <v>3405.6</v>
      </c>
      <c r="M4" s="7">
        <f>SUM(L4+'RSD B'!I4)</f>
        <v>3405.6</v>
      </c>
      <c r="N4" s="21">
        <v>0</v>
      </c>
      <c r="O4" s="7">
        <f>SUM(N4+'RSD C'!I4)</f>
        <v>0</v>
      </c>
      <c r="P4" s="21">
        <v>0</v>
      </c>
      <c r="Q4" s="7">
        <f>SUM(P4+'RSD D'!I4)</f>
        <v>0</v>
      </c>
      <c r="R4" s="18">
        <f>SUM(I4+K4+M4+O4+Q4)</f>
        <v>3405.6</v>
      </c>
    </row>
    <row r="5" spans="1:18" ht="12.75">
      <c r="A5" t="s">
        <v>38</v>
      </c>
      <c r="C5" s="13">
        <f>SUM(BLB!I5+'RSD A'!I5+'RSD B'!I5+'RSD C'!I5+'RSD D'!I5)</f>
        <v>7793.38</v>
      </c>
      <c r="D5" s="1">
        <f>SUM(Gesamtübersicht!D5)</f>
        <v>20</v>
      </c>
      <c r="E5" s="7">
        <f aca="true" t="shared" si="0" ref="E5:E47">SUM(C5/D5)</f>
        <v>389.669</v>
      </c>
      <c r="H5" s="21">
        <v>0</v>
      </c>
      <c r="I5" s="7">
        <f>SUM(H5+BLB!I5)</f>
        <v>0</v>
      </c>
      <c r="J5" s="21">
        <v>13957.93</v>
      </c>
      <c r="K5" s="7">
        <f>SUM(J5+'RSD A'!I5)</f>
        <v>14200.970000000001</v>
      </c>
      <c r="L5" s="21">
        <v>86310.79</v>
      </c>
      <c r="M5" s="7">
        <f>SUM(L5+'RSD B'!I5)</f>
        <v>88207.87999999999</v>
      </c>
      <c r="N5" s="21">
        <v>98883.4</v>
      </c>
      <c r="O5" s="7">
        <f>SUM(N5+'RSD C'!I5)</f>
        <v>104536.65</v>
      </c>
      <c r="P5" s="21">
        <v>15463.38</v>
      </c>
      <c r="Q5" s="7">
        <f>SUM(P5+'RSD D'!I5)</f>
        <v>15463.38</v>
      </c>
      <c r="R5" s="18">
        <f aca="true" t="shared" si="1" ref="R5:R11">SUM(I5+K5+M5+O5+Q5)</f>
        <v>222408.88</v>
      </c>
    </row>
    <row r="6" spans="1:18" ht="12.75">
      <c r="A6" t="s">
        <v>87</v>
      </c>
      <c r="C6" s="13">
        <f>SUM(BLB!I6+'RSD A'!I6+'RSD B'!I6+'RSD C'!I6+'RSD D'!I6)</f>
        <v>0</v>
      </c>
      <c r="D6" s="1">
        <f>SUM(Gesamtübersicht!D6)</f>
        <v>0</v>
      </c>
      <c r="E6" s="7" t="e">
        <f t="shared" si="0"/>
        <v>#DIV/0!</v>
      </c>
      <c r="H6" s="21">
        <v>0</v>
      </c>
      <c r="I6" s="7">
        <f>SUM(H6+BLB!I6)</f>
        <v>0</v>
      </c>
      <c r="J6" s="21">
        <v>0</v>
      </c>
      <c r="K6" s="7">
        <f>SUM(J6+'RSD A'!I6)</f>
        <v>0</v>
      </c>
      <c r="L6" s="21">
        <v>0</v>
      </c>
      <c r="M6" s="7">
        <f>SUM(L6+'RSD B'!I6)</f>
        <v>0</v>
      </c>
      <c r="N6" s="21">
        <v>0</v>
      </c>
      <c r="O6" s="7">
        <f>SUM(N6+'RSD C'!I6)</f>
        <v>0</v>
      </c>
      <c r="P6" s="21">
        <v>0</v>
      </c>
      <c r="Q6" s="7">
        <f>SUM(P6+'RSD D'!I6)</f>
        <v>0</v>
      </c>
      <c r="R6" s="18">
        <f t="shared" si="1"/>
        <v>0</v>
      </c>
    </row>
    <row r="7" spans="1:18" ht="12.75">
      <c r="A7" t="s">
        <v>60</v>
      </c>
      <c r="C7" s="13">
        <f>SUM(BLB!I7+'RSD A'!I7+'RSD B'!I7+'RSD C'!I7+'RSD D'!I7)</f>
        <v>845.72</v>
      </c>
      <c r="D7" s="1">
        <f>SUM(Gesamtübersicht!D7)</f>
        <v>4</v>
      </c>
      <c r="E7" s="7">
        <f t="shared" si="0"/>
        <v>211.43</v>
      </c>
      <c r="H7" s="21">
        <v>0</v>
      </c>
      <c r="I7" s="7">
        <f>SUM(H7+BLB!I7)</f>
        <v>0</v>
      </c>
      <c r="J7" s="21">
        <v>3178.56</v>
      </c>
      <c r="K7" s="7">
        <f>SUM(J7+'RSD A'!I7)</f>
        <v>3178.56</v>
      </c>
      <c r="L7" s="21">
        <v>2226.3</v>
      </c>
      <c r="M7" s="7">
        <f>SUM(L7+'RSD B'!I7)</f>
        <v>3072.0200000000004</v>
      </c>
      <c r="N7" s="21">
        <v>544.43</v>
      </c>
      <c r="O7" s="7">
        <f>SUM(N7+'RSD C'!I7)</f>
        <v>544.43</v>
      </c>
      <c r="P7" s="21">
        <v>5667.63</v>
      </c>
      <c r="Q7" s="7">
        <f>SUM(P7+'RSD D'!I7)</f>
        <v>5667.63</v>
      </c>
      <c r="R7" s="18">
        <f t="shared" si="1"/>
        <v>12462.64</v>
      </c>
    </row>
    <row r="8" spans="1:18" ht="12.75">
      <c r="A8" t="s">
        <v>105</v>
      </c>
      <c r="C8" s="13">
        <f>SUM(BLB!I8+'RSD A'!I8+'RSD B'!I8+'RSD C'!I8+'RSD D'!I8)</f>
        <v>7068.26</v>
      </c>
      <c r="D8" s="1">
        <f>SUM(Gesamtübersicht!D8)</f>
        <v>5</v>
      </c>
      <c r="E8" s="7">
        <f t="shared" si="0"/>
        <v>1413.652</v>
      </c>
      <c r="H8" s="21">
        <v>0</v>
      </c>
      <c r="I8" s="7">
        <f>SUM(H8+BLB!I8)</f>
        <v>0</v>
      </c>
      <c r="J8" s="21">
        <v>27018.9</v>
      </c>
      <c r="K8" s="7">
        <f>SUM(J8+'RSD A'!I8)</f>
        <v>34087.16</v>
      </c>
      <c r="L8" s="21">
        <v>26441.58</v>
      </c>
      <c r="M8" s="7">
        <f>SUM(L8+'RSD B'!I8)</f>
        <v>26441.58</v>
      </c>
      <c r="N8" s="21">
        <v>142914.24</v>
      </c>
      <c r="O8" s="7">
        <f>SUM(N8+'RSD C'!I8)</f>
        <v>142914.24</v>
      </c>
      <c r="P8" s="21">
        <v>64162.84</v>
      </c>
      <c r="Q8" s="7">
        <f>SUM(P8+'RSD D'!I8)</f>
        <v>64162.84</v>
      </c>
      <c r="R8" s="18">
        <f t="shared" si="1"/>
        <v>267605.81999999995</v>
      </c>
    </row>
    <row r="9" spans="1:18" ht="12.75">
      <c r="A9" t="s">
        <v>103</v>
      </c>
      <c r="C9" s="13">
        <f>SUM(BLB!I9+'RSD A'!I9+'RSD B'!I9+'RSD C'!I9+'RSD D'!I9)</f>
        <v>24327.31</v>
      </c>
      <c r="D9" s="1">
        <f>SUM(Gesamtübersicht!D9)</f>
        <v>5</v>
      </c>
      <c r="E9" s="7">
        <f t="shared" si="0"/>
        <v>4865.462</v>
      </c>
      <c r="H9" s="21">
        <v>0</v>
      </c>
      <c r="I9" s="7">
        <f>SUM(H9+BLB!I9)</f>
        <v>0</v>
      </c>
      <c r="J9" s="21">
        <v>7346.76</v>
      </c>
      <c r="K9" s="7">
        <f>SUM(J9+'RSD A'!I9)</f>
        <v>7346.76</v>
      </c>
      <c r="L9" s="21">
        <v>160864.94</v>
      </c>
      <c r="M9" s="7">
        <f>SUM(L9+'RSD B'!I9)</f>
        <v>173915.38</v>
      </c>
      <c r="N9" s="21">
        <v>70340.52</v>
      </c>
      <c r="O9" s="7">
        <f>SUM(N9+'RSD C'!I9)</f>
        <v>81617.39</v>
      </c>
      <c r="P9" s="21">
        <v>0</v>
      </c>
      <c r="Q9" s="7">
        <f>SUM(P9+'RSD D'!I9)</f>
        <v>0</v>
      </c>
      <c r="R9" s="18">
        <f t="shared" si="1"/>
        <v>262879.53</v>
      </c>
    </row>
    <row r="10" spans="1:18" ht="12.75">
      <c r="A10" t="s">
        <v>90</v>
      </c>
      <c r="C10" s="13">
        <f>SUM(BLB!I10+'RSD A'!I10+'RSD B'!I10+'RSD C'!I10+'RSD D'!I10)</f>
        <v>-639.36</v>
      </c>
      <c r="D10" s="1">
        <f>SUM(Gesamtübersicht!D10)</f>
        <v>2</v>
      </c>
      <c r="E10" s="7">
        <f t="shared" si="0"/>
        <v>-319.68</v>
      </c>
      <c r="H10" s="21">
        <v>22224.64</v>
      </c>
      <c r="I10" s="7">
        <f>SUM(H10+BLB!I10)</f>
        <v>22224.64</v>
      </c>
      <c r="J10" s="21">
        <v>3624.08</v>
      </c>
      <c r="K10" s="7">
        <f>SUM(J10+'RSD A'!I10)</f>
        <v>2984.72</v>
      </c>
      <c r="L10" s="21">
        <v>8688.36</v>
      </c>
      <c r="M10" s="7">
        <f>SUM(L10+'RSD B'!I10)</f>
        <v>8688.36</v>
      </c>
      <c r="N10" s="21">
        <v>2764.4</v>
      </c>
      <c r="O10" s="7">
        <f>SUM(N10+'RSD C'!I10)</f>
        <v>2764.4</v>
      </c>
      <c r="P10" s="21">
        <v>0</v>
      </c>
      <c r="Q10" s="7">
        <f>SUM(P10+'RSD D'!I10)</f>
        <v>0</v>
      </c>
      <c r="R10" s="18">
        <f t="shared" si="1"/>
        <v>36662.12</v>
      </c>
    </row>
    <row r="11" spans="1:18" ht="12.75">
      <c r="A11" t="s">
        <v>104</v>
      </c>
      <c r="C11" s="13">
        <f>SUM(BLB!I11+'RSD A'!I11+'RSD B'!I11+'RSD C'!I11+'RSD D'!I11)</f>
        <v>0</v>
      </c>
      <c r="D11" s="1">
        <f>SUM(Gesamtübersicht!D11)</f>
        <v>0</v>
      </c>
      <c r="E11" s="7"/>
      <c r="H11" s="21">
        <v>0</v>
      </c>
      <c r="I11" s="7">
        <f>SUM(H11+BLB!I11)</f>
        <v>0</v>
      </c>
      <c r="J11" s="21">
        <v>0</v>
      </c>
      <c r="K11" s="7">
        <f>SUM(J11+'RSD A'!I11)</f>
        <v>0</v>
      </c>
      <c r="L11" s="21">
        <v>0</v>
      </c>
      <c r="M11" s="7">
        <f>SUM(L11+'RSD B'!I11)</f>
        <v>0</v>
      </c>
      <c r="N11" s="21">
        <v>0</v>
      </c>
      <c r="O11" s="7">
        <f>SUM(N11+'RSD C'!I11)</f>
        <v>0</v>
      </c>
      <c r="P11" s="21">
        <v>0</v>
      </c>
      <c r="Q11" s="7">
        <f>SUM(P11+'RSD D'!I11)</f>
        <v>0</v>
      </c>
      <c r="R11" s="18">
        <f t="shared" si="1"/>
        <v>0</v>
      </c>
    </row>
    <row r="12" spans="3:18" ht="12.75">
      <c r="C12" s="13"/>
      <c r="E12" s="7"/>
      <c r="H12" s="21"/>
      <c r="I12" s="7"/>
      <c r="J12" s="21"/>
      <c r="K12" s="7"/>
      <c r="L12" s="21"/>
      <c r="M12" s="7"/>
      <c r="N12" s="21"/>
      <c r="O12" s="7"/>
      <c r="P12" s="21"/>
      <c r="Q12" s="7"/>
      <c r="R12" s="18"/>
    </row>
    <row r="13" spans="1:18" ht="12.75">
      <c r="A13" t="s">
        <v>40</v>
      </c>
      <c r="C13" s="13">
        <f>SUM(BLB!I13+'RSD A'!I13+'RSD B'!I13+'RSD C'!I13+'RSD D'!I13)</f>
        <v>21578.899999999998</v>
      </c>
      <c r="D13" s="1">
        <f>SUM(Gesamtübersicht!D13)</f>
        <v>54</v>
      </c>
      <c r="E13" s="7">
        <f t="shared" si="0"/>
        <v>399.6092592592592</v>
      </c>
      <c r="H13" s="21">
        <v>34062.1</v>
      </c>
      <c r="I13" s="7">
        <f>SUM(H13+BLB!I13)</f>
        <v>34598.14</v>
      </c>
      <c r="J13" s="21">
        <v>64324.22</v>
      </c>
      <c r="K13" s="7">
        <f>SUM(J13+'RSD A'!I13)</f>
        <v>68604.06</v>
      </c>
      <c r="L13" s="21">
        <v>82785.01</v>
      </c>
      <c r="M13" s="7">
        <f>SUM(L13+'RSD B'!I13)</f>
        <v>85071.61</v>
      </c>
      <c r="N13" s="21">
        <v>79588.22</v>
      </c>
      <c r="O13" s="7">
        <f>SUM(N13+'RSD C'!I13)</f>
        <v>90564.02</v>
      </c>
      <c r="P13" s="21">
        <v>13196.64</v>
      </c>
      <c r="Q13" s="7">
        <f>SUM(P13+'RSD D'!I13)</f>
        <v>16697.26</v>
      </c>
      <c r="R13" s="18">
        <f aca="true" t="shared" si="2" ref="R13:R19">SUM(I13+K13+M13+O13+Q13)</f>
        <v>295535.09</v>
      </c>
    </row>
    <row r="14" spans="1:18" ht="12.75">
      <c r="A14" t="s">
        <v>41</v>
      </c>
      <c r="C14" s="13">
        <f>SUM(BLB!I14+'RSD A'!I14+'RSD B'!I14+'RSD C'!I14+'RSD D'!I14)</f>
        <v>241.02</v>
      </c>
      <c r="D14" s="1">
        <f>SUM(Gesamtübersicht!D14)</f>
        <v>6</v>
      </c>
      <c r="E14" s="7">
        <f t="shared" si="0"/>
        <v>40.17</v>
      </c>
      <c r="H14" s="21">
        <v>0</v>
      </c>
      <c r="I14" s="7">
        <f>SUM(H14+BLB!I14)</f>
        <v>0</v>
      </c>
      <c r="J14" s="21">
        <v>5166</v>
      </c>
      <c r="K14" s="7">
        <f>SUM(J14+'RSD A'!I14)</f>
        <v>5166</v>
      </c>
      <c r="L14" s="21">
        <v>4043.07</v>
      </c>
      <c r="M14" s="7">
        <f>SUM(L14+'RSD B'!I14)</f>
        <v>4043.07</v>
      </c>
      <c r="N14" s="21">
        <v>3216.24</v>
      </c>
      <c r="O14" s="7">
        <f>SUM(N14+'RSD C'!I14)</f>
        <v>3216.24</v>
      </c>
      <c r="P14" s="21">
        <v>723.06</v>
      </c>
      <c r="Q14" s="7">
        <f>SUM(P14+'RSD D'!I14)</f>
        <v>964.0799999999999</v>
      </c>
      <c r="R14" s="18">
        <f t="shared" si="2"/>
        <v>13389.39</v>
      </c>
    </row>
    <row r="15" spans="1:18" ht="12.75">
      <c r="A15" t="s">
        <v>42</v>
      </c>
      <c r="C15" s="13">
        <f>SUM(BLB!I15+'RSD A'!I15+'RSD B'!I15+'RSD C'!I15+'RSD D'!I15)</f>
        <v>0</v>
      </c>
      <c r="D15" s="1">
        <f>SUM(Gesamtübersicht!D15)</f>
        <v>3</v>
      </c>
      <c r="E15" s="7">
        <f t="shared" si="0"/>
        <v>0</v>
      </c>
      <c r="H15" s="21">
        <v>0</v>
      </c>
      <c r="I15" s="7">
        <f>SUM(H15+BLB!I15)</f>
        <v>0</v>
      </c>
      <c r="J15" s="21">
        <v>8311.15</v>
      </c>
      <c r="K15" s="7">
        <f>SUM(J15+'RSD A'!I15)</f>
        <v>8311.15</v>
      </c>
      <c r="L15" s="21">
        <v>0</v>
      </c>
      <c r="M15" s="7">
        <f>SUM(L15+'RSD B'!I15)</f>
        <v>0</v>
      </c>
      <c r="N15" s="21">
        <v>0</v>
      </c>
      <c r="O15" s="7">
        <f>SUM(N15+'RSD C'!I15)</f>
        <v>0</v>
      </c>
      <c r="P15" s="21">
        <v>0</v>
      </c>
      <c r="Q15" s="7">
        <f>SUM(P15+'RSD D'!I15)</f>
        <v>0</v>
      </c>
      <c r="R15" s="18">
        <f t="shared" si="2"/>
        <v>8311.15</v>
      </c>
    </row>
    <row r="16" spans="1:18" ht="12.75">
      <c r="A16" t="s">
        <v>43</v>
      </c>
      <c r="C16" s="13">
        <f>SUM(BLB!I16+'RSD A'!I16+'RSD B'!I16+'RSD C'!I16+'RSD D'!I16)</f>
        <v>1499.4</v>
      </c>
      <c r="D16" s="1">
        <f>SUM(Gesamtübersicht!D16)</f>
        <v>3</v>
      </c>
      <c r="E16" s="7">
        <f t="shared" si="0"/>
        <v>499.8</v>
      </c>
      <c r="H16" s="21">
        <v>845.76</v>
      </c>
      <c r="I16" s="7">
        <f>SUM(H16+BLB!I16)</f>
        <v>845.76</v>
      </c>
      <c r="J16" s="21">
        <v>6754.64</v>
      </c>
      <c r="K16" s="7">
        <f>SUM(J16+'RSD A'!I16)</f>
        <v>7196.84</v>
      </c>
      <c r="L16" s="21">
        <v>5995.82</v>
      </c>
      <c r="M16" s="7">
        <f>SUM(L16+'RSD B'!I16)</f>
        <v>5995.82</v>
      </c>
      <c r="N16" s="21">
        <v>2683.8</v>
      </c>
      <c r="O16" s="7">
        <f>SUM(N16+'RSD C'!I16)</f>
        <v>2683.8</v>
      </c>
      <c r="P16" s="21">
        <v>11150.82</v>
      </c>
      <c r="Q16" s="7">
        <f>SUM(P16+'RSD D'!I16)</f>
        <v>12208.02</v>
      </c>
      <c r="R16" s="18">
        <f t="shared" si="2"/>
        <v>28930.24</v>
      </c>
    </row>
    <row r="17" spans="1:18" ht="12.75">
      <c r="A17" t="s">
        <v>39</v>
      </c>
      <c r="C17" s="13">
        <f>SUM(BLB!I17+'RSD A'!I17+'RSD B'!I17+'RSD C'!I17+'RSD D'!I17)</f>
        <v>10355.86</v>
      </c>
      <c r="D17" s="1">
        <f>SUM(Gesamtübersicht!D17)</f>
        <v>11</v>
      </c>
      <c r="E17" s="7">
        <f t="shared" si="0"/>
        <v>941.4418181818182</v>
      </c>
      <c r="H17" s="21">
        <v>3804.88</v>
      </c>
      <c r="I17" s="7">
        <f>SUM(H17+BLB!I17)</f>
        <v>6557.360000000001</v>
      </c>
      <c r="J17" s="21">
        <v>1284.64</v>
      </c>
      <c r="K17" s="7">
        <f>SUM(J17+'RSD A'!I17)</f>
        <v>2087.54</v>
      </c>
      <c r="L17" s="21">
        <v>14911.52</v>
      </c>
      <c r="M17" s="7">
        <f>SUM(L17+'RSD B'!I17)</f>
        <v>15819.44</v>
      </c>
      <c r="N17" s="21">
        <v>73877.61</v>
      </c>
      <c r="O17" s="7">
        <f>SUM(N17+'RSD C'!I17)</f>
        <v>78963.13</v>
      </c>
      <c r="P17" s="21">
        <v>11379.36</v>
      </c>
      <c r="Q17" s="7">
        <f>SUM(P17+'RSD D'!I17)</f>
        <v>12186.400000000001</v>
      </c>
      <c r="R17" s="18">
        <f t="shared" si="2"/>
        <v>115613.87</v>
      </c>
    </row>
    <row r="18" spans="1:18" ht="12.75">
      <c r="A18" t="s">
        <v>44</v>
      </c>
      <c r="C18" s="13">
        <f>SUM(BLB!I18+'RSD A'!I18+'RSD B'!I18+'RSD C'!I18+'RSD D'!I18)</f>
        <v>19684.74</v>
      </c>
      <c r="D18" s="1">
        <f>SUM(Gesamtübersicht!D18)</f>
        <v>24</v>
      </c>
      <c r="E18" s="7">
        <f t="shared" si="0"/>
        <v>820.1975000000001</v>
      </c>
      <c r="H18" s="21">
        <v>16158.67</v>
      </c>
      <c r="I18" s="7">
        <f>SUM(H18+BLB!I18)</f>
        <v>17634.43</v>
      </c>
      <c r="J18" s="21">
        <v>48187.18</v>
      </c>
      <c r="K18" s="7">
        <f>SUM(J18+'RSD A'!I18)</f>
        <v>53874.53</v>
      </c>
      <c r="L18" s="21">
        <v>49280.95</v>
      </c>
      <c r="M18" s="7">
        <f>SUM(L18+'RSD B'!I18)</f>
        <v>53481.189999999995</v>
      </c>
      <c r="N18" s="21">
        <v>61796.2</v>
      </c>
      <c r="O18" s="7">
        <f>SUM(N18+'RSD C'!I18)</f>
        <v>69341.87</v>
      </c>
      <c r="P18" s="21">
        <v>26451.94</v>
      </c>
      <c r="Q18" s="7">
        <f>SUM(P18+'RSD D'!I18)</f>
        <v>27227.66</v>
      </c>
      <c r="R18" s="18">
        <f t="shared" si="2"/>
        <v>221559.68</v>
      </c>
    </row>
    <row r="19" spans="1:18" ht="12.75">
      <c r="A19" t="s">
        <v>45</v>
      </c>
      <c r="C19" s="13">
        <f>SUM(BLB!I19+'RSD A'!I19+'RSD B'!I19+'RSD C'!I19+'RSD D'!I19)</f>
        <v>100558.39</v>
      </c>
      <c r="D19" s="1">
        <f>SUM(Gesamtübersicht!D19)</f>
        <v>97</v>
      </c>
      <c r="E19" s="7">
        <f t="shared" si="0"/>
        <v>1036.6844329896908</v>
      </c>
      <c r="H19" s="21">
        <v>34521.02</v>
      </c>
      <c r="I19" s="7">
        <f>SUM(H19+BLB!I19)</f>
        <v>36501.57</v>
      </c>
      <c r="J19" s="21">
        <v>383649.23</v>
      </c>
      <c r="K19" s="7">
        <f>SUM(J19+'RSD A'!I19)</f>
        <v>421506.99</v>
      </c>
      <c r="L19" s="21">
        <v>312384.78</v>
      </c>
      <c r="M19" s="7">
        <f>SUM(L19+'RSD B'!I19)</f>
        <v>344806.85000000003</v>
      </c>
      <c r="N19" s="21">
        <v>129405.35</v>
      </c>
      <c r="O19" s="7">
        <f>SUM(N19+'RSD C'!I19)</f>
        <v>146458.58000000002</v>
      </c>
      <c r="P19" s="21">
        <v>125682.31</v>
      </c>
      <c r="Q19" s="7">
        <f>SUM(P19+'RSD D'!I19)</f>
        <v>136927.09</v>
      </c>
      <c r="R19" s="18">
        <f t="shared" si="2"/>
        <v>1086201.08</v>
      </c>
    </row>
    <row r="20" spans="3:18" ht="12.75">
      <c r="C20" s="13"/>
      <c r="E20" s="7"/>
      <c r="H20" s="21"/>
      <c r="I20" s="7"/>
      <c r="J20" s="21"/>
      <c r="K20" s="7"/>
      <c r="L20" s="21"/>
      <c r="M20" s="7"/>
      <c r="N20" s="21"/>
      <c r="O20" s="7"/>
      <c r="P20" s="21"/>
      <c r="Q20" s="7"/>
      <c r="R20" s="18"/>
    </row>
    <row r="21" spans="1:18" ht="12.75">
      <c r="A21" t="s">
        <v>46</v>
      </c>
      <c r="C21" s="13">
        <f>SUM(BLB!I21+'RSD A'!I21+'RSD B'!I21+'RSD C'!I21+'RSD D'!I21)</f>
        <v>96401.61</v>
      </c>
      <c r="D21" s="1">
        <f>SUM(Gesamtübersicht!D21)</f>
        <v>43</v>
      </c>
      <c r="E21" s="7">
        <f t="shared" si="0"/>
        <v>2241.8979069767443</v>
      </c>
      <c r="H21" s="21">
        <v>23099.77</v>
      </c>
      <c r="I21" s="7">
        <f>SUM(H21+BLB!I21)</f>
        <v>27069.52</v>
      </c>
      <c r="J21" s="21">
        <v>139718.3</v>
      </c>
      <c r="K21" s="7">
        <f>SUM(J21+'RSD A'!I21)</f>
        <v>147232.34</v>
      </c>
      <c r="L21" s="21">
        <v>350988.74</v>
      </c>
      <c r="M21" s="7">
        <f>SUM(L21+'RSD B'!I21)</f>
        <v>381751.18</v>
      </c>
      <c r="N21" s="21">
        <v>376441.7</v>
      </c>
      <c r="O21" s="7">
        <f>SUM(N21+'RSD C'!I21)</f>
        <v>407675.17000000004</v>
      </c>
      <c r="P21" s="21">
        <v>152697.15</v>
      </c>
      <c r="Q21" s="7">
        <f>SUM(P21+'RSD D'!I21)</f>
        <v>175619.06</v>
      </c>
      <c r="R21" s="18">
        <f>SUM(I21+K21+M21+O21+Q21)</f>
        <v>1139347.27</v>
      </c>
    </row>
    <row r="22" spans="1:18" ht="12.75">
      <c r="A22" t="s">
        <v>91</v>
      </c>
      <c r="C22" s="13">
        <f>SUM(BLB!I22+'RSD A'!I22+'RSD B'!I22+'RSD C'!I22+'RSD D'!I22)</f>
        <v>0</v>
      </c>
      <c r="D22" s="1">
        <f>SUM(Gesamtübersicht!D22)</f>
        <v>0</v>
      </c>
      <c r="E22" s="7"/>
      <c r="H22" s="21">
        <v>0</v>
      </c>
      <c r="I22" s="7">
        <f>SUM(H22+BLB!I22)</f>
        <v>0</v>
      </c>
      <c r="J22" s="21">
        <v>0</v>
      </c>
      <c r="K22" s="7">
        <f>SUM(J22+'RSD A'!I22)</f>
        <v>0</v>
      </c>
      <c r="L22" s="21">
        <v>0</v>
      </c>
      <c r="M22" s="7">
        <f>SUM(L22+'RSD B'!I22)</f>
        <v>0</v>
      </c>
      <c r="N22" s="21">
        <v>0</v>
      </c>
      <c r="O22" s="7">
        <f>SUM(N22+'RSD C'!I22)</f>
        <v>0</v>
      </c>
      <c r="P22" s="21">
        <v>0</v>
      </c>
      <c r="Q22" s="7">
        <f>SUM(P22+'RSD D'!I22)</f>
        <v>0</v>
      </c>
      <c r="R22" s="18">
        <f>SUM(I22+K22+M22+O22+Q22)</f>
        <v>0</v>
      </c>
    </row>
    <row r="23" spans="3:18" ht="12.75">
      <c r="C23" s="13"/>
      <c r="E23" s="7"/>
      <c r="H23" s="21"/>
      <c r="I23" s="7"/>
      <c r="J23" s="21"/>
      <c r="K23" s="7"/>
      <c r="L23" s="21"/>
      <c r="M23" s="7"/>
      <c r="N23" s="21"/>
      <c r="O23" s="7"/>
      <c r="P23" s="21"/>
      <c r="Q23" s="7"/>
      <c r="R23" s="18"/>
    </row>
    <row r="24" spans="1:18" ht="12.75">
      <c r="A24" t="s">
        <v>61</v>
      </c>
      <c r="C24" s="13">
        <f>SUM(BLB!I24+'RSD A'!I24+'RSD B'!I24+'RSD C'!I24+'RSD D'!I24)</f>
        <v>80464.81</v>
      </c>
      <c r="D24" s="1">
        <f>SUM(Gesamtübersicht!D24)</f>
        <v>81</v>
      </c>
      <c r="E24" s="7">
        <f t="shared" si="0"/>
        <v>993.3927160493827</v>
      </c>
      <c r="H24" s="21">
        <v>54405.68</v>
      </c>
      <c r="I24" s="7">
        <f>SUM(H24+BLB!I24)</f>
        <v>57681.42</v>
      </c>
      <c r="J24" s="21">
        <v>150021.51</v>
      </c>
      <c r="K24" s="7">
        <f>SUM(J24+'RSD A'!I24)</f>
        <v>162842.26</v>
      </c>
      <c r="L24" s="21">
        <v>169941.61</v>
      </c>
      <c r="M24" s="7">
        <f>SUM(L24+'RSD B'!I24)</f>
        <v>185032.87999999998</v>
      </c>
      <c r="N24" s="21">
        <v>183238.04</v>
      </c>
      <c r="O24" s="7">
        <f>SUM(N24+'RSD C'!I24)</f>
        <v>214606.13</v>
      </c>
      <c r="P24" s="21">
        <v>112591.56</v>
      </c>
      <c r="Q24" s="7">
        <f>SUM(P24+'RSD D'!I24)</f>
        <v>130500.51999999999</v>
      </c>
      <c r="R24" s="18">
        <f aca="true" t="shared" si="3" ref="R24:R29">SUM(I24+K24+M24+O24+Q24)</f>
        <v>750663.21</v>
      </c>
    </row>
    <row r="25" spans="1:18" ht="12.75">
      <c r="A25" t="s">
        <v>47</v>
      </c>
      <c r="C25" s="13">
        <f>SUM(BLB!I25+'RSD A'!I25+'RSD B'!I25+'RSD C'!I25+'RSD D'!I25)</f>
        <v>3288.67</v>
      </c>
      <c r="D25" s="1">
        <f>SUM(Gesamtübersicht!D25)</f>
        <v>2</v>
      </c>
      <c r="E25" s="7">
        <f t="shared" si="0"/>
        <v>1644.335</v>
      </c>
      <c r="H25" s="21">
        <v>11596.9</v>
      </c>
      <c r="I25" s="7">
        <f>SUM(H25+BLB!I25)</f>
        <v>12787.82</v>
      </c>
      <c r="J25" s="21">
        <v>11188.05</v>
      </c>
      <c r="K25" s="7">
        <f>SUM(J25+'RSD A'!I25)</f>
        <v>12242.88</v>
      </c>
      <c r="L25" s="21">
        <v>0</v>
      </c>
      <c r="M25" s="7">
        <f>SUM(L25+'RSD B'!I25)</f>
        <v>0</v>
      </c>
      <c r="N25" s="21">
        <v>0</v>
      </c>
      <c r="O25" s="7">
        <f>SUM(N25+'RSD C'!I25)</f>
        <v>0</v>
      </c>
      <c r="P25" s="21">
        <v>10510.94</v>
      </c>
      <c r="Q25" s="7">
        <f>SUM(P25+'RSD D'!I25)</f>
        <v>11553.86</v>
      </c>
      <c r="R25" s="18">
        <f t="shared" si="3"/>
        <v>36584.56</v>
      </c>
    </row>
    <row r="26" spans="1:18" ht="12.75">
      <c r="A26" t="s">
        <v>48</v>
      </c>
      <c r="C26" s="13">
        <f>SUM(BLB!I26+'RSD A'!I26+'RSD B'!I26+'RSD C'!I26+'RSD D'!I26)</f>
        <v>141578.21</v>
      </c>
      <c r="D26" s="1">
        <f>SUM(Gesamtübersicht!D26)</f>
        <v>74</v>
      </c>
      <c r="E26" s="7">
        <f t="shared" si="0"/>
        <v>1913.219054054054</v>
      </c>
      <c r="H26" s="21">
        <v>655952.9</v>
      </c>
      <c r="I26" s="7">
        <f>SUM(H26+BLB!I26)</f>
        <v>716128.67</v>
      </c>
      <c r="J26" s="21">
        <v>133954.09</v>
      </c>
      <c r="K26" s="7">
        <f>SUM(J26+'RSD A'!I26)</f>
        <v>149348.84</v>
      </c>
      <c r="L26" s="21">
        <v>205665.13</v>
      </c>
      <c r="M26" s="7">
        <f>SUM(L26+'RSD B'!I26)</f>
        <v>229477.96000000002</v>
      </c>
      <c r="N26" s="21">
        <v>248763.42</v>
      </c>
      <c r="O26" s="7">
        <f>SUM(N26+'RSD C'!I26)</f>
        <v>268742.46</v>
      </c>
      <c r="P26" s="21">
        <v>248155.16</v>
      </c>
      <c r="Q26" s="7">
        <f>SUM(P26+'RSD D'!I26)</f>
        <v>270370.98</v>
      </c>
      <c r="R26" s="18">
        <f t="shared" si="3"/>
        <v>1634068.91</v>
      </c>
    </row>
    <row r="27" spans="1:18" ht="12.75">
      <c r="A27" t="s">
        <v>49</v>
      </c>
      <c r="C27" s="13">
        <f>SUM(BLB!I27+'RSD A'!I27+'RSD B'!I27+'RSD C'!I27+'RSD D'!I27)</f>
        <v>1060.5</v>
      </c>
      <c r="D27" s="1">
        <f>SUM(Gesamtübersicht!D27)</f>
        <v>4</v>
      </c>
      <c r="E27" s="7">
        <f t="shared" si="0"/>
        <v>265.125</v>
      </c>
      <c r="H27" s="21">
        <v>16566.26</v>
      </c>
      <c r="I27" s="7">
        <f>SUM(H27+BLB!I27)</f>
        <v>16566.26</v>
      </c>
      <c r="J27" s="21">
        <v>3209.84</v>
      </c>
      <c r="K27" s="7">
        <f>SUM(J27+'RSD A'!I27)</f>
        <v>3335.09</v>
      </c>
      <c r="L27" s="21">
        <v>125.25</v>
      </c>
      <c r="M27" s="7">
        <f>SUM(L27+'RSD B'!I27)</f>
        <v>125.25</v>
      </c>
      <c r="N27" s="21">
        <v>0</v>
      </c>
      <c r="O27" s="7">
        <f>SUM(N27+'RSD C'!I27)</f>
        <v>0</v>
      </c>
      <c r="P27" s="21">
        <v>2250.73</v>
      </c>
      <c r="Q27" s="7">
        <f>SUM(P27+'RSD D'!I27)</f>
        <v>3185.98</v>
      </c>
      <c r="R27" s="18">
        <f t="shared" si="3"/>
        <v>23212.579999999998</v>
      </c>
    </row>
    <row r="28" spans="1:18" ht="12.75">
      <c r="A28" t="s">
        <v>78</v>
      </c>
      <c r="C28" s="13">
        <f>SUM(BLB!I28+'RSD A'!I28+'RSD B'!I28+'RSD C'!I28+'RSD D'!I28)</f>
        <v>0</v>
      </c>
      <c r="D28" s="1">
        <f>SUM(Gesamtübersicht!D28)</f>
        <v>0</v>
      </c>
      <c r="E28" s="7" t="e">
        <f t="shared" si="0"/>
        <v>#DIV/0!</v>
      </c>
      <c r="H28" s="21">
        <v>0</v>
      </c>
      <c r="I28" s="7">
        <f>SUM(H28+BLB!I28)</f>
        <v>0</v>
      </c>
      <c r="J28" s="21">
        <v>0</v>
      </c>
      <c r="K28" s="7">
        <f>SUM(J28+'RSD A'!I28)</f>
        <v>0</v>
      </c>
      <c r="L28" s="21">
        <v>0</v>
      </c>
      <c r="M28" s="7">
        <f>SUM(L28+'RSD B'!I28)</f>
        <v>0</v>
      </c>
      <c r="N28" s="21">
        <v>0</v>
      </c>
      <c r="O28" s="7">
        <f>SUM(N28+'RSD C'!I28)</f>
        <v>0</v>
      </c>
      <c r="P28" s="21">
        <v>0</v>
      </c>
      <c r="Q28" s="7">
        <f>SUM(P28+'RSD D'!I28)</f>
        <v>0</v>
      </c>
      <c r="R28" s="18">
        <f t="shared" si="3"/>
        <v>0</v>
      </c>
    </row>
    <row r="29" spans="1:18" ht="12.75">
      <c r="A29" t="s">
        <v>133</v>
      </c>
      <c r="C29" s="13">
        <f>SUM(BLB!I29+'RSD A'!I29+'RSD B'!I29+'RSD C'!I29+'RSD D'!I29)</f>
        <v>28631.18</v>
      </c>
      <c r="D29" s="1">
        <f>SUM(Gesamtübersicht!D29)</f>
        <v>0</v>
      </c>
      <c r="E29" s="7" t="s">
        <v>134</v>
      </c>
      <c r="H29" s="21">
        <v>66310.03</v>
      </c>
      <c r="I29" s="7">
        <f>SUM(H29+BLB!I29)</f>
        <v>72224.1</v>
      </c>
      <c r="J29" s="21">
        <v>36631.12</v>
      </c>
      <c r="K29" s="7">
        <f>SUM(J29+'RSD A'!I29)</f>
        <v>41817.54</v>
      </c>
      <c r="L29" s="21">
        <v>33417.09</v>
      </c>
      <c r="M29" s="7">
        <f>SUM(L29+'RSD B'!I29)</f>
        <v>36358.25</v>
      </c>
      <c r="N29" s="21">
        <v>46984.84</v>
      </c>
      <c r="O29" s="7">
        <f>SUM(N29+'RSD C'!I29)</f>
        <v>57569.85</v>
      </c>
      <c r="P29" s="21">
        <v>44678.94</v>
      </c>
      <c r="Q29" s="7">
        <f>SUM(P29+'RSD D'!I29)</f>
        <v>48683.46</v>
      </c>
      <c r="R29" s="18">
        <f t="shared" si="3"/>
        <v>256653.2</v>
      </c>
    </row>
    <row r="30" spans="3:18" ht="12.75">
      <c r="C30" s="13"/>
      <c r="E30" s="7"/>
      <c r="H30" s="21"/>
      <c r="I30" s="7"/>
      <c r="J30" s="21"/>
      <c r="K30" s="7"/>
      <c r="L30" s="21"/>
      <c r="M30" s="7"/>
      <c r="N30" s="21"/>
      <c r="O30" s="7"/>
      <c r="P30" s="21"/>
      <c r="Q30" s="7"/>
      <c r="R30" s="18"/>
    </row>
    <row r="31" spans="1:18" ht="12.75">
      <c r="A31" s="12" t="s">
        <v>132</v>
      </c>
      <c r="C31" s="13">
        <f>SUM(BLB!I31+'RSD A'!I31+'RSD B'!I31+'RSD C'!I31+'RSD D'!I31)</f>
        <v>117932.56999999999</v>
      </c>
      <c r="D31" s="1">
        <f>SUM(Gesamtübersicht!D31)+SUM(Gesamtübersicht!D35)</f>
        <v>59</v>
      </c>
      <c r="E31" s="7">
        <f t="shared" si="0"/>
        <v>1998.8571186440677</v>
      </c>
      <c r="H31" s="21">
        <v>286.55</v>
      </c>
      <c r="I31" s="7">
        <f>SUM(H31+BLB!I31)</f>
        <v>286.55</v>
      </c>
      <c r="J31" s="21">
        <v>378754.79</v>
      </c>
      <c r="K31" s="7">
        <f>SUM(J31+'RSD A'!I31)</f>
        <v>394220.11</v>
      </c>
      <c r="L31" s="21">
        <v>409253.5</v>
      </c>
      <c r="M31" s="7">
        <f>SUM(L31+'RSD B'!I31)</f>
        <v>443171.57</v>
      </c>
      <c r="N31" s="21">
        <v>589067.54</v>
      </c>
      <c r="O31" s="7">
        <f>SUM(N31+'RSD C'!I31)</f>
        <v>649166.9600000001</v>
      </c>
      <c r="P31" s="21">
        <v>97049.93</v>
      </c>
      <c r="Q31" s="7">
        <f>SUM(P31+'RSD D'!I31)</f>
        <v>105499.68999999999</v>
      </c>
      <c r="R31" s="18">
        <f aca="true" t="shared" si="4" ref="R31:R38">SUM(I31+K31+M31+O31+Q31)</f>
        <v>1592344.88</v>
      </c>
    </row>
    <row r="32" spans="1:18" ht="12.75">
      <c r="A32" t="s">
        <v>51</v>
      </c>
      <c r="C32" s="13">
        <f>SUM(BLB!I32+'RSD A'!I32+'RSD B'!I32+'RSD C'!I32+'RSD D'!I32)</f>
        <v>16865.03</v>
      </c>
      <c r="D32" s="1">
        <f>SUM(Gesamtübersicht!D32)</f>
        <v>7</v>
      </c>
      <c r="E32" s="7">
        <f t="shared" si="0"/>
        <v>2409.29</v>
      </c>
      <c r="H32" s="21">
        <v>0</v>
      </c>
      <c r="I32" s="7">
        <f>SUM(H32+BLB!I32)</f>
        <v>0</v>
      </c>
      <c r="J32" s="21">
        <v>99110.2</v>
      </c>
      <c r="K32" s="7">
        <f>SUM(J32+'RSD A'!I32)</f>
        <v>105853.7</v>
      </c>
      <c r="L32" s="21">
        <v>53401.47</v>
      </c>
      <c r="M32" s="7">
        <f>SUM(L32+'RSD B'!I32)</f>
        <v>53401.47</v>
      </c>
      <c r="N32" s="21">
        <v>0</v>
      </c>
      <c r="O32" s="7">
        <f>SUM(N32+'RSD C'!I32)</f>
        <v>0</v>
      </c>
      <c r="P32" s="21">
        <v>76952.35</v>
      </c>
      <c r="Q32" s="7">
        <f>SUM(P32+'RSD D'!I32)</f>
        <v>87073.88</v>
      </c>
      <c r="R32" s="18">
        <f t="shared" si="4"/>
        <v>246329.05</v>
      </c>
    </row>
    <row r="33" spans="1:18" ht="12.75">
      <c r="A33" t="s">
        <v>52</v>
      </c>
      <c r="C33" s="13">
        <f>SUM(BLB!I33+'RSD A'!I33+'RSD B'!I33+'RSD C'!I33+'RSD D'!I33)</f>
        <v>96966.37</v>
      </c>
      <c r="D33" s="1">
        <f>SUM(Gesamtübersicht!D33)</f>
        <v>39</v>
      </c>
      <c r="E33" s="7">
        <f t="shared" si="0"/>
        <v>2486.317179487179</v>
      </c>
      <c r="H33" s="21">
        <v>18877.56</v>
      </c>
      <c r="I33" s="7">
        <f>SUM(H33+BLB!I33)</f>
        <v>22642.4</v>
      </c>
      <c r="J33" s="21">
        <v>46531.41</v>
      </c>
      <c r="K33" s="7">
        <f>SUM(J33+'RSD A'!I33)</f>
        <v>51647.5</v>
      </c>
      <c r="L33" s="21">
        <v>368044.14</v>
      </c>
      <c r="M33" s="7">
        <f>SUM(L33+'RSD B'!I33)</f>
        <v>396547.75</v>
      </c>
      <c r="N33" s="21">
        <v>460024.95</v>
      </c>
      <c r="O33" s="7">
        <f>SUM(N33+'RSD C'!I33)</f>
        <v>470998.73000000004</v>
      </c>
      <c r="P33" s="21">
        <v>340074.55</v>
      </c>
      <c r="Q33" s="7">
        <f>SUM(P33+'RSD D'!I33)</f>
        <v>388682.6</v>
      </c>
      <c r="R33" s="18">
        <f t="shared" si="4"/>
        <v>1330518.98</v>
      </c>
    </row>
    <row r="34" spans="1:18" ht="12.75">
      <c r="A34" t="s">
        <v>53</v>
      </c>
      <c r="C34" s="13">
        <f>SUM(BLB!I34+'RSD A'!I34+'RSD B'!I34+'RSD C'!I34+'RSD D'!I34)</f>
        <v>516064.91000000003</v>
      </c>
      <c r="D34" s="1">
        <f>SUM(Gesamtübersicht!D34)</f>
        <v>138</v>
      </c>
      <c r="E34" s="7">
        <f t="shared" si="0"/>
        <v>3739.6007971014496</v>
      </c>
      <c r="H34" s="21">
        <v>3209.19</v>
      </c>
      <c r="I34" s="7">
        <f>SUM(H34+BLB!I34)</f>
        <v>3209.19</v>
      </c>
      <c r="J34" s="21">
        <v>1088528.64</v>
      </c>
      <c r="K34" s="7">
        <f>SUM(J34+'RSD A'!I34)</f>
        <v>1187480.42</v>
      </c>
      <c r="L34" s="21">
        <v>2441513.26</v>
      </c>
      <c r="M34" s="7">
        <f>SUM(L34+'RSD B'!I34)</f>
        <v>2657900.9299999997</v>
      </c>
      <c r="N34" s="21">
        <v>1300717.11</v>
      </c>
      <c r="O34" s="7">
        <f>SUM(N34+'RSD C'!I34)</f>
        <v>1420484.2200000002</v>
      </c>
      <c r="P34" s="21">
        <v>861458.67</v>
      </c>
      <c r="Q34" s="7">
        <f>SUM(P34+'RSD D'!I34)</f>
        <v>942417.02</v>
      </c>
      <c r="R34" s="18">
        <f t="shared" si="4"/>
        <v>6211491.779999999</v>
      </c>
    </row>
    <row r="35" spans="1:18" ht="12.75">
      <c r="A35" s="12" t="s">
        <v>132</v>
      </c>
      <c r="C35" s="13">
        <f>SUM(BLB!I35+'RSD A'!I35+'RSD B'!I35+'RSD C'!I35+'RSD D'!I35)</f>
        <v>0</v>
      </c>
      <c r="D35" s="1" t="s">
        <v>135</v>
      </c>
      <c r="E35" s="7" t="s">
        <v>131</v>
      </c>
      <c r="H35" s="21">
        <v>0</v>
      </c>
      <c r="I35" s="7">
        <f>SUM(H35+BLB!I35)</f>
        <v>0</v>
      </c>
      <c r="J35" s="21">
        <v>0</v>
      </c>
      <c r="K35" s="7">
        <f>SUM(J35+'RSD A'!I35)</f>
        <v>0</v>
      </c>
      <c r="L35" s="21">
        <v>0</v>
      </c>
      <c r="M35" s="7">
        <f>SUM(L35+'RSD B'!I35)</f>
        <v>0</v>
      </c>
      <c r="N35" s="21">
        <v>0</v>
      </c>
      <c r="O35" s="7">
        <f>SUM(N35+'RSD C'!I35)</f>
        <v>0</v>
      </c>
      <c r="P35" s="21">
        <v>0</v>
      </c>
      <c r="Q35" s="7">
        <f>SUM(P35+'RSD D'!I35)</f>
        <v>0</v>
      </c>
      <c r="R35" s="18">
        <f t="shared" si="4"/>
        <v>0</v>
      </c>
    </row>
    <row r="36" spans="1:18" ht="12.75">
      <c r="A36" t="s">
        <v>54</v>
      </c>
      <c r="C36" s="13">
        <f>SUM(BLB!I36+'RSD A'!I36+'RSD B'!I36+'RSD C'!I36+'RSD D'!I36)</f>
        <v>95620.06</v>
      </c>
      <c r="D36" s="1">
        <f>SUM(Gesamtübersicht!D36)</f>
        <v>29</v>
      </c>
      <c r="E36" s="7">
        <f t="shared" si="0"/>
        <v>3297.243448275862</v>
      </c>
      <c r="H36" s="21">
        <v>109066.45</v>
      </c>
      <c r="I36" s="7">
        <f>SUM(H36+BLB!I36)</f>
        <v>116786.34</v>
      </c>
      <c r="J36" s="21">
        <v>426834.59</v>
      </c>
      <c r="K36" s="7">
        <f>SUM(J36+'RSD A'!I36)</f>
        <v>465441.53</v>
      </c>
      <c r="L36" s="21">
        <v>379356.76</v>
      </c>
      <c r="M36" s="7">
        <f>SUM(L36+'RSD B'!I36)</f>
        <v>401762.83</v>
      </c>
      <c r="N36" s="21">
        <v>334255.83</v>
      </c>
      <c r="O36" s="7">
        <f>SUM(N36+'RSD C'!I36)</f>
        <v>350052.15</v>
      </c>
      <c r="P36" s="21">
        <v>156806.72</v>
      </c>
      <c r="Q36" s="7">
        <f>SUM(P36+'RSD D'!I36)</f>
        <v>167897.56</v>
      </c>
      <c r="R36" s="18">
        <f t="shared" si="4"/>
        <v>1501940.4100000001</v>
      </c>
    </row>
    <row r="37" spans="1:18" ht="12.75">
      <c r="A37" t="s">
        <v>55</v>
      </c>
      <c r="C37" s="13">
        <f>SUM(BLB!I37+'RSD A'!I37+'RSD B'!I37+'RSD C'!I37+'RSD D'!I37)</f>
        <v>5304.030000000001</v>
      </c>
      <c r="D37" s="1">
        <f>SUM(Gesamtübersicht!D37)</f>
        <v>6</v>
      </c>
      <c r="E37" s="7">
        <f t="shared" si="0"/>
        <v>884.0050000000001</v>
      </c>
      <c r="H37" s="21">
        <v>7738.28</v>
      </c>
      <c r="I37" s="7">
        <f>SUM(H37+BLB!I37)</f>
        <v>10008.68</v>
      </c>
      <c r="J37" s="21">
        <v>22679.46</v>
      </c>
      <c r="K37" s="7">
        <f>SUM(J37+'RSD A'!I37)</f>
        <v>23890.34</v>
      </c>
      <c r="L37" s="21">
        <v>21229.3</v>
      </c>
      <c r="M37" s="7">
        <f>SUM(L37+'RSD B'!I37)</f>
        <v>23052.05</v>
      </c>
      <c r="N37" s="21">
        <v>-57.5</v>
      </c>
      <c r="O37" s="7">
        <f>SUM(N37+'RSD C'!I37)</f>
        <v>-57.5</v>
      </c>
      <c r="P37" s="21">
        <v>10464.8</v>
      </c>
      <c r="Q37" s="7">
        <f>SUM(P37+'RSD D'!I37)</f>
        <v>10464.8</v>
      </c>
      <c r="R37" s="18">
        <f t="shared" si="4"/>
        <v>67358.37000000001</v>
      </c>
    </row>
    <row r="38" spans="1:18" ht="12.75">
      <c r="A38" t="s">
        <v>56</v>
      </c>
      <c r="C38" s="13">
        <f>SUM(BLB!I38+'RSD A'!I38+'RSD B'!I38+'RSD C'!I38+'RSD D'!I38)</f>
        <v>11679.599999999999</v>
      </c>
      <c r="D38" s="1">
        <f>SUM(Gesamtübersicht!D38)</f>
        <v>6</v>
      </c>
      <c r="E38" s="7">
        <f t="shared" si="0"/>
        <v>1946.5999999999997</v>
      </c>
      <c r="G38" s="7"/>
      <c r="H38" s="21">
        <v>0</v>
      </c>
      <c r="I38" s="7">
        <f>SUM(H38+BLB!I38)</f>
        <v>0</v>
      </c>
      <c r="J38" s="21">
        <v>30747.34</v>
      </c>
      <c r="K38" s="7">
        <f>SUM(J38+'RSD A'!I38)</f>
        <v>33245.29</v>
      </c>
      <c r="L38" s="21">
        <v>83459.5</v>
      </c>
      <c r="M38" s="7">
        <f>SUM(L38+'RSD B'!I38)</f>
        <v>86649.38</v>
      </c>
      <c r="N38" s="21">
        <v>9329.77</v>
      </c>
      <c r="O38" s="7">
        <f>SUM(N38+'RSD C'!I38)</f>
        <v>9887.17</v>
      </c>
      <c r="P38" s="21">
        <v>69095.33</v>
      </c>
      <c r="Q38" s="7">
        <f>SUM(P38+'RSD D'!I38)</f>
        <v>74529.7</v>
      </c>
      <c r="R38" s="18">
        <f t="shared" si="4"/>
        <v>204311.54</v>
      </c>
    </row>
    <row r="39" spans="3:18" ht="12.75">
      <c r="C39" s="13"/>
      <c r="E39" s="7"/>
      <c r="G39" s="7"/>
      <c r="H39" s="21"/>
      <c r="I39" s="7"/>
      <c r="J39" s="21"/>
      <c r="K39" s="7"/>
      <c r="L39" s="21"/>
      <c r="M39" s="7"/>
      <c r="N39" s="21"/>
      <c r="O39" s="7"/>
      <c r="P39" s="21"/>
      <c r="Q39" s="7"/>
      <c r="R39" s="18"/>
    </row>
    <row r="40" spans="1:18" ht="12.75">
      <c r="A40" t="s">
        <v>57</v>
      </c>
      <c r="C40" s="13">
        <f>SUM(BLB!I40+'RSD A'!I40+'RSD B'!I40+'RSD C'!I40+'RSD D'!I40)</f>
        <v>14670.7</v>
      </c>
      <c r="D40" s="1">
        <f>SUM(Gesamtübersicht!D40)</f>
        <v>30</v>
      </c>
      <c r="E40" s="7">
        <f t="shared" si="0"/>
        <v>489.02333333333337</v>
      </c>
      <c r="H40" s="21">
        <v>12319.68</v>
      </c>
      <c r="I40" s="7">
        <f>SUM(H40+BLB!I40)</f>
        <v>14571.12</v>
      </c>
      <c r="J40" s="21">
        <v>31488.3</v>
      </c>
      <c r="K40" s="7">
        <f>SUM(J40+'RSD A'!I40)</f>
        <v>31488.3</v>
      </c>
      <c r="L40" s="21">
        <v>29675.26</v>
      </c>
      <c r="M40" s="7">
        <f>SUM(L40+'RSD B'!I40)</f>
        <v>34786.54</v>
      </c>
      <c r="N40" s="21">
        <v>78236.97</v>
      </c>
      <c r="O40" s="7">
        <f>SUM(N40+'RSD C'!I40)</f>
        <v>82487.93000000001</v>
      </c>
      <c r="P40" s="21">
        <v>32802.78</v>
      </c>
      <c r="Q40" s="7">
        <f>SUM(P40+'RSD D'!I40)</f>
        <v>35859.799999999996</v>
      </c>
      <c r="R40" s="18">
        <f>SUM(I40+K40+M40+O40+Q40)</f>
        <v>199193.69</v>
      </c>
    </row>
    <row r="41" spans="1:18" ht="12.75">
      <c r="A41" t="s">
        <v>58</v>
      </c>
      <c r="C41" s="13">
        <f>SUM(BLB!I41+'RSD A'!I41+'RSD B'!I41+'RSD C'!I41+'RSD D'!I41)</f>
        <v>4801.87</v>
      </c>
      <c r="D41" s="1">
        <f>SUM(Gesamtübersicht!D41)</f>
        <v>16</v>
      </c>
      <c r="E41" s="7">
        <f t="shared" si="0"/>
        <v>300.116875</v>
      </c>
      <c r="H41" s="21">
        <v>1762</v>
      </c>
      <c r="I41" s="7">
        <f>SUM(H41+BLB!I41)</f>
        <v>1762</v>
      </c>
      <c r="J41" s="21">
        <v>7042.94</v>
      </c>
      <c r="K41" s="7">
        <f>SUM(J41+'RSD A'!I41)</f>
        <v>7706.24</v>
      </c>
      <c r="L41" s="21">
        <v>5327.2</v>
      </c>
      <c r="M41" s="7">
        <f>SUM(L41+'RSD B'!I41)</f>
        <v>5327.2</v>
      </c>
      <c r="N41" s="21">
        <v>20559.84</v>
      </c>
      <c r="O41" s="7">
        <f>SUM(N41+'RSD C'!I41)</f>
        <v>24032.510000000002</v>
      </c>
      <c r="P41" s="21">
        <v>11235.85</v>
      </c>
      <c r="Q41" s="7">
        <f>SUM(P41+'RSD D'!I41)</f>
        <v>11901.75</v>
      </c>
      <c r="R41" s="18">
        <f>SUM(I41+K41+M41+O41+Q41)</f>
        <v>50729.7</v>
      </c>
    </row>
    <row r="42" spans="1:18" ht="12.75">
      <c r="A42" t="s">
        <v>59</v>
      </c>
      <c r="C42" s="13">
        <f>SUM(BLB!I42+'RSD A'!I42+'RSD B'!I42+'RSD C'!I42+'RSD D'!I42)</f>
        <v>5613</v>
      </c>
      <c r="D42" s="1">
        <f>SUM(Gesamtübersicht!D42)</f>
        <v>28</v>
      </c>
      <c r="E42" s="7">
        <f t="shared" si="0"/>
        <v>200.46428571428572</v>
      </c>
      <c r="H42" s="21">
        <v>27029.79</v>
      </c>
      <c r="I42" s="7">
        <f>SUM(H42+BLB!I42)</f>
        <v>29495.53</v>
      </c>
      <c r="J42" s="21">
        <v>29532.15</v>
      </c>
      <c r="K42" s="7">
        <f>SUM(J42+'RSD A'!I42)</f>
        <v>31076.79</v>
      </c>
      <c r="L42" s="21">
        <v>11976.86</v>
      </c>
      <c r="M42" s="7">
        <f>SUM(L42+'RSD B'!I42)</f>
        <v>12694.480000000001</v>
      </c>
      <c r="N42" s="21">
        <v>6840</v>
      </c>
      <c r="O42" s="7">
        <f>SUM(N42+'RSD C'!I42)</f>
        <v>7425</v>
      </c>
      <c r="P42" s="21">
        <v>3450</v>
      </c>
      <c r="Q42" s="7">
        <f>SUM(P42+'RSD D'!I42)</f>
        <v>3750</v>
      </c>
      <c r="R42" s="18">
        <f>SUM(I42+K42+M42+O42+Q42)</f>
        <v>84441.8</v>
      </c>
    </row>
    <row r="43" spans="3:18" ht="12.75">
      <c r="C43" s="13"/>
      <c r="E43" s="7"/>
      <c r="H43" s="21"/>
      <c r="I43" s="7"/>
      <c r="J43" s="21"/>
      <c r="K43" s="7"/>
      <c r="L43" s="21"/>
      <c r="M43" s="7"/>
      <c r="N43" s="21"/>
      <c r="O43" s="7"/>
      <c r="P43" s="21"/>
      <c r="Q43" s="7"/>
      <c r="R43" s="18"/>
    </row>
    <row r="44" spans="1:18" ht="12.75">
      <c r="A44" t="s">
        <v>98</v>
      </c>
      <c r="C44" s="13">
        <f>SUM(BLB!I44+'RSD A'!I44+'RSD B'!I44+'RSD C'!I44+'RSD D'!I44)</f>
        <v>0</v>
      </c>
      <c r="D44" s="1">
        <f>SUM(Gesamtübersicht!D44)</f>
        <v>0</v>
      </c>
      <c r="E44" s="7" t="e">
        <f t="shared" si="0"/>
        <v>#DIV/0!</v>
      </c>
      <c r="H44" s="21">
        <v>0</v>
      </c>
      <c r="I44" s="7">
        <f>SUM(H44+BLB!I44)</f>
        <v>0</v>
      </c>
      <c r="J44" s="21">
        <v>4089.83</v>
      </c>
      <c r="K44" s="7">
        <f>SUM(J44+'RSD A'!I44)</f>
        <v>4089.83</v>
      </c>
      <c r="L44" s="21">
        <v>754.11</v>
      </c>
      <c r="M44" s="7">
        <f>SUM(L44+'RSD B'!I44)</f>
        <v>754.11</v>
      </c>
      <c r="N44" s="21">
        <v>4794.6</v>
      </c>
      <c r="O44" s="7">
        <f>SUM(N44+'RSD C'!I44)</f>
        <v>4794.6</v>
      </c>
      <c r="P44" s="21">
        <v>689.88</v>
      </c>
      <c r="Q44" s="7">
        <f>SUM(P44+'RSD D'!I44)</f>
        <v>689.88</v>
      </c>
      <c r="R44" s="18">
        <f>SUM(I44+K44+M44+O44+Q44)</f>
        <v>10328.42</v>
      </c>
    </row>
    <row r="45" spans="1:18" ht="12.75">
      <c r="A45" t="s">
        <v>101</v>
      </c>
      <c r="C45" s="13">
        <f>SUM(BLB!I45+'RSD A'!I45+'RSD B'!I45+'RSD C'!I45+'RSD D'!I45)</f>
        <v>0</v>
      </c>
      <c r="D45" s="1">
        <f>SUM(Gesamtübersicht!D45)</f>
        <v>0</v>
      </c>
      <c r="E45" s="7" t="e">
        <f t="shared" si="0"/>
        <v>#DIV/0!</v>
      </c>
      <c r="H45" s="21">
        <v>0</v>
      </c>
      <c r="I45" s="7">
        <f>SUM(H45+BLB!I45)</f>
        <v>0</v>
      </c>
      <c r="J45" s="21">
        <v>0</v>
      </c>
      <c r="K45" s="7">
        <f>SUM(J45+'RSD A'!I45)</f>
        <v>0</v>
      </c>
      <c r="L45" s="21">
        <v>0</v>
      </c>
      <c r="M45" s="7">
        <f>SUM(L45+'RSD B'!I45)</f>
        <v>0</v>
      </c>
      <c r="N45" s="21">
        <v>0</v>
      </c>
      <c r="O45" s="7">
        <f>SUM(N45+'RSD C'!I45)</f>
        <v>0</v>
      </c>
      <c r="P45" s="21">
        <v>0</v>
      </c>
      <c r="Q45" s="7">
        <f>SUM(P45+'RSD D'!I45)</f>
        <v>0</v>
      </c>
      <c r="R45" s="18">
        <f>SUM(I45+K45+M45+O45+Q45)</f>
        <v>0</v>
      </c>
    </row>
    <row r="46" spans="1:18" ht="12.75">
      <c r="A46" t="s">
        <v>155</v>
      </c>
      <c r="C46" s="13">
        <f>SUM(BLB!I46+'RSD A'!I46+'RSD B'!I46+'RSD C'!I46+'RSD D'!I46)</f>
        <v>3808.1000000000004</v>
      </c>
      <c r="D46" s="1">
        <f>SUM(Gesamtübersicht!D46)</f>
        <v>1</v>
      </c>
      <c r="E46" s="7">
        <f t="shared" si="0"/>
        <v>3808.1000000000004</v>
      </c>
      <c r="H46" s="21">
        <v>0</v>
      </c>
      <c r="I46" s="7">
        <f>SUM(H46+BLB!I46)</f>
        <v>0</v>
      </c>
      <c r="J46" s="21">
        <v>4018.94</v>
      </c>
      <c r="K46" s="7">
        <f>SUM(J46+'RSD A'!I46)</f>
        <v>4407.9400000000005</v>
      </c>
      <c r="L46" s="21">
        <v>28498.5</v>
      </c>
      <c r="M46" s="7">
        <f>SUM(L46+'RSD B'!I46)</f>
        <v>30208.05</v>
      </c>
      <c r="N46" s="21">
        <v>0</v>
      </c>
      <c r="O46" s="7">
        <f>SUM(N46+'RSD C'!I46)</f>
        <v>0</v>
      </c>
      <c r="P46" s="21">
        <v>17318.6</v>
      </c>
      <c r="Q46" s="7">
        <f>SUM(P46+'RSD D'!I46)</f>
        <v>19028.149999999998</v>
      </c>
      <c r="R46" s="18">
        <f>SUM(I46+K46+M46+O46+Q46)</f>
        <v>53644.14</v>
      </c>
    </row>
    <row r="47" spans="1:18" ht="12.75">
      <c r="A47" t="s">
        <v>156</v>
      </c>
      <c r="C47" s="13">
        <f>SUM(BLB!I47+'RSD A'!I47+'RSD B'!I47+'RSD C'!I47+'RSD D'!I47)</f>
        <v>0</v>
      </c>
      <c r="D47" s="1">
        <f>SUM(Gesamtübersicht!D47)</f>
        <v>0</v>
      </c>
      <c r="E47" s="7" t="e">
        <f t="shared" si="0"/>
        <v>#DIV/0!</v>
      </c>
      <c r="H47" s="21">
        <v>0</v>
      </c>
      <c r="I47" s="7">
        <f>SUM(H47+BLB!I47)</f>
        <v>0</v>
      </c>
      <c r="J47" s="21">
        <v>0</v>
      </c>
      <c r="K47" s="7">
        <f>SUM(J47+'RSD A'!I47)</f>
        <v>0</v>
      </c>
      <c r="L47" s="21">
        <v>36.02</v>
      </c>
      <c r="M47" s="7">
        <f>SUM(L47+'RSD B'!I47)</f>
        <v>36.02</v>
      </c>
      <c r="N47" s="21">
        <v>0</v>
      </c>
      <c r="O47" s="7">
        <f>SUM(N47+'RSD C'!I47)</f>
        <v>0</v>
      </c>
      <c r="P47" s="21">
        <v>0</v>
      </c>
      <c r="Q47" s="7">
        <f>SUM(P47+'RSD D'!I47)</f>
        <v>0</v>
      </c>
      <c r="R47" s="18">
        <f>SUM(I47+K47+M47+O47+Q47)</f>
        <v>36.02</v>
      </c>
    </row>
    <row r="48" spans="3:18" ht="12.75">
      <c r="C48" s="14"/>
      <c r="E48" s="7"/>
      <c r="H48" s="7">
        <v>1119838.11</v>
      </c>
      <c r="I48" s="19">
        <f aca="true" t="shared" si="5" ref="I48:R48">SUM(I4:I47)</f>
        <v>1219581.5000000002</v>
      </c>
      <c r="J48" s="7">
        <v>3216884.79</v>
      </c>
      <c r="K48" s="19">
        <f t="shared" si="5"/>
        <v>3485912.22</v>
      </c>
      <c r="L48" s="7">
        <v>5350002.42</v>
      </c>
      <c r="M48" s="19">
        <f t="shared" si="5"/>
        <v>5791986.699999999</v>
      </c>
      <c r="N48" s="7">
        <v>4325211.52</v>
      </c>
      <c r="O48" s="19">
        <f t="shared" si="5"/>
        <v>4691470.129999999</v>
      </c>
      <c r="P48" s="19">
        <v>2522161.92</v>
      </c>
      <c r="Q48" s="19">
        <f t="shared" si="5"/>
        <v>2779213.0499999993</v>
      </c>
      <c r="R48" s="19">
        <f t="shared" si="5"/>
        <v>17968163.600000005</v>
      </c>
    </row>
    <row r="49" spans="2:18" ht="12.75">
      <c r="B49" s="20" t="s">
        <v>129</v>
      </c>
      <c r="C49" s="10">
        <f>SUM(C4:C47)</f>
        <v>1434064.8400000003</v>
      </c>
      <c r="D49" s="15">
        <f>SUM(D4:D47)</f>
        <v>797</v>
      </c>
      <c r="E49" s="19" t="s">
        <v>76</v>
      </c>
      <c r="F49" s="3"/>
      <c r="Q49" s="27" t="s">
        <v>154</v>
      </c>
      <c r="R49" s="19">
        <f>SUM(I48+K48+M48+O48+Q48)</f>
        <v>17968163.599999998</v>
      </c>
    </row>
    <row r="50" spans="1:2" ht="12.75">
      <c r="A50" s="3" t="s">
        <v>68</v>
      </c>
      <c r="B50" s="9">
        <v>39078</v>
      </c>
    </row>
    <row r="51" spans="1:4" ht="12.75">
      <c r="A51" s="3"/>
      <c r="B51" s="1"/>
      <c r="D51" s="23" t="s">
        <v>130</v>
      </c>
    </row>
    <row r="52" spans="1:4" ht="12.75">
      <c r="A52" s="2" t="s">
        <v>128</v>
      </c>
      <c r="D52" s="23" t="s">
        <v>157</v>
      </c>
    </row>
    <row r="53" spans="1:5" ht="12.75">
      <c r="A53" s="2" t="s">
        <v>114</v>
      </c>
      <c r="B53" s="26">
        <f>SUM(R4+R5+R6)</f>
        <v>225814.48</v>
      </c>
      <c r="C53" s="8" t="s">
        <v>113</v>
      </c>
      <c r="D53" s="25">
        <f>SUM(B53/F3*12)</f>
        <v>225814.47999999998</v>
      </c>
      <c r="E53" s="8" t="s">
        <v>113</v>
      </c>
    </row>
    <row r="54" spans="1:5" ht="12.75">
      <c r="A54" s="2" t="s">
        <v>115</v>
      </c>
      <c r="B54" s="26">
        <f>SUM(R7)</f>
        <v>12462.64</v>
      </c>
      <c r="C54" s="8" t="s">
        <v>113</v>
      </c>
      <c r="D54" s="25">
        <f>SUM(B54/F3*12)</f>
        <v>12462.64</v>
      </c>
      <c r="E54" s="8" t="s">
        <v>113</v>
      </c>
    </row>
    <row r="55" spans="1:5" ht="12.75">
      <c r="A55" s="2" t="s">
        <v>116</v>
      </c>
      <c r="B55" s="26">
        <f>SUM(R8+R9+R11)</f>
        <v>530485.35</v>
      </c>
      <c r="C55" s="8" t="s">
        <v>113</v>
      </c>
      <c r="D55" s="25">
        <f>SUM(B55/F3*12)</f>
        <v>530485.35</v>
      </c>
      <c r="E55" s="8" t="s">
        <v>113</v>
      </c>
    </row>
    <row r="56" spans="1:5" ht="12.75">
      <c r="A56" s="2" t="s">
        <v>117</v>
      </c>
      <c r="B56" s="26">
        <f>SUM(R10)</f>
        <v>36662.12</v>
      </c>
      <c r="C56" s="8" t="s">
        <v>113</v>
      </c>
      <c r="D56" s="25">
        <f>SUM(B56/F3*12)</f>
        <v>36662.12</v>
      </c>
      <c r="E56" s="8" t="s">
        <v>113</v>
      </c>
    </row>
    <row r="57" spans="1:5" ht="12.75">
      <c r="A57" s="2" t="s">
        <v>118</v>
      </c>
      <c r="B57" s="26">
        <f>SUM(R13+R14+R15+R16+R40+R41+R42)</f>
        <v>680531.06</v>
      </c>
      <c r="C57" s="8" t="s">
        <v>113</v>
      </c>
      <c r="D57" s="25">
        <f>SUM(B57/F3*12)</f>
        <v>680531.06</v>
      </c>
      <c r="E57" s="8" t="s">
        <v>113</v>
      </c>
    </row>
    <row r="58" spans="1:5" ht="12.75">
      <c r="A58" s="2" t="s">
        <v>119</v>
      </c>
      <c r="B58" s="26">
        <f>SUM(R17)</f>
        <v>115613.87</v>
      </c>
      <c r="C58" s="8" t="s">
        <v>113</v>
      </c>
      <c r="D58" s="25">
        <f>SUM(B58/F3*12)</f>
        <v>115613.87</v>
      </c>
      <c r="E58" s="8" t="s">
        <v>113</v>
      </c>
    </row>
    <row r="59" spans="1:5" ht="12.75">
      <c r="A59" s="2" t="s">
        <v>120</v>
      </c>
      <c r="B59" s="26">
        <f>SUM(R18)</f>
        <v>221559.68</v>
      </c>
      <c r="C59" s="8" t="s">
        <v>113</v>
      </c>
      <c r="D59" s="25">
        <f>SUM(B59/F3*12)</f>
        <v>221559.68</v>
      </c>
      <c r="E59" s="8" t="s">
        <v>113</v>
      </c>
    </row>
    <row r="60" spans="1:5" ht="12.75">
      <c r="A60" s="2" t="s">
        <v>121</v>
      </c>
      <c r="B60" s="26">
        <f>SUM(R19)</f>
        <v>1086201.08</v>
      </c>
      <c r="C60" s="8" t="s">
        <v>113</v>
      </c>
      <c r="D60" s="25">
        <f>SUM(B60/F3*12)</f>
        <v>1086201.08</v>
      </c>
      <c r="E60" s="8" t="s">
        <v>113</v>
      </c>
    </row>
    <row r="61" spans="1:5" ht="12.75">
      <c r="A61" s="2" t="s">
        <v>122</v>
      </c>
      <c r="B61" s="26">
        <f>SUM(R21)</f>
        <v>1139347.27</v>
      </c>
      <c r="C61" s="8" t="s">
        <v>113</v>
      </c>
      <c r="D61" s="25">
        <f>SUM(B61/F3*12)</f>
        <v>1139347.27</v>
      </c>
      <c r="E61" s="8" t="s">
        <v>113</v>
      </c>
    </row>
    <row r="62" spans="1:5" ht="12.75">
      <c r="A62" s="2" t="s">
        <v>123</v>
      </c>
      <c r="B62" s="26">
        <f>SUM(R22+R24+R25+R26+R27+R28+R29)</f>
        <v>2701182.46</v>
      </c>
      <c r="C62" s="8" t="s">
        <v>113</v>
      </c>
      <c r="D62" s="25">
        <f>SUM(B62/F3*12)</f>
        <v>2701182.46</v>
      </c>
      <c r="E62" s="8" t="s">
        <v>113</v>
      </c>
    </row>
    <row r="63" spans="1:5" ht="12.75">
      <c r="A63" s="2" t="s">
        <v>124</v>
      </c>
      <c r="B63" s="26">
        <f>SUM(R31)</f>
        <v>1592344.88</v>
      </c>
      <c r="C63" s="8" t="s">
        <v>113</v>
      </c>
      <c r="D63" s="25">
        <f>SUM(B63/F3*12)</f>
        <v>1592344.88</v>
      </c>
      <c r="E63" s="8" t="s">
        <v>113</v>
      </c>
    </row>
    <row r="64" spans="1:5" ht="12.75">
      <c r="A64" s="2" t="s">
        <v>125</v>
      </c>
      <c r="B64" s="26">
        <f>SUM(R32+R33+R34+R36)</f>
        <v>9290280.219999999</v>
      </c>
      <c r="C64" s="8" t="s">
        <v>113</v>
      </c>
      <c r="D64" s="25">
        <f>SUM(B64/F3*12)</f>
        <v>9290280.219999999</v>
      </c>
      <c r="E64" s="8" t="s">
        <v>113</v>
      </c>
    </row>
    <row r="65" spans="1:5" ht="12.75">
      <c r="A65" s="2" t="s">
        <v>126</v>
      </c>
      <c r="B65" s="26">
        <f>SUM(R37+R38)</f>
        <v>271669.91000000003</v>
      </c>
      <c r="C65" s="8" t="s">
        <v>113</v>
      </c>
      <c r="D65" s="25">
        <f>SUM(B65/F3*12)</f>
        <v>271669.91000000003</v>
      </c>
      <c r="E65" s="8" t="s">
        <v>113</v>
      </c>
    </row>
    <row r="66" spans="1:5" ht="12.75">
      <c r="A66" s="2" t="s">
        <v>127</v>
      </c>
      <c r="B66" s="26">
        <f>SUM(R44+R45+R46+R47)</f>
        <v>64008.579999999994</v>
      </c>
      <c r="C66" s="8" t="s">
        <v>113</v>
      </c>
      <c r="D66" s="25">
        <f>SUM(B66/F3*12)</f>
        <v>64008.58</v>
      </c>
      <c r="E66" s="8" t="s">
        <v>113</v>
      </c>
    </row>
    <row r="67" spans="1:5" ht="12.75">
      <c r="A67" s="5"/>
      <c r="B67" s="19">
        <f>SUM(B53:B66)</f>
        <v>17968163.599999998</v>
      </c>
      <c r="C67" s="20" t="s">
        <v>113</v>
      </c>
      <c r="D67" s="24">
        <f>SUM(D53:D66)</f>
        <v>17968163.599999998</v>
      </c>
      <c r="E67" s="20" t="s">
        <v>113</v>
      </c>
    </row>
    <row r="68" spans="2:4" ht="12.75">
      <c r="B68" s="4"/>
      <c r="D68"/>
    </row>
  </sheetData>
  <printOptions gridLines="1" verticalCentered="1"/>
  <pageMargins left="0.7874015748031497" right="0.3937007874015748" top="0.45" bottom="0.18" header="0.28" footer="0"/>
  <pageSetup fitToHeight="1" fitToWidth="1" horizontalDpi="600" verticalDpi="600" orientation="landscape" paperSize="9" scale="61" r:id="rId1"/>
  <headerFooter alignWithMargins="0">
    <oddHeader>&amp;C&amp;"Arial,Fett"&amp;12&amp;EZusammenführung von Ausgaben - IST und Fallzahlen von BLB und RSD's - Dezember  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C24" sqref="C24"/>
    </sheetView>
  </sheetViews>
  <sheetFormatPr defaultColWidth="11.421875" defaultRowHeight="12.75"/>
  <cols>
    <col min="1" max="1" width="8.140625" style="0" bestFit="1" customWidth="1"/>
    <col min="2" max="2" width="53.57421875" style="0" customWidth="1"/>
    <col min="3" max="3" width="9.7109375" style="0" bestFit="1" customWidth="1"/>
    <col min="4" max="4" width="9.00390625" style="0" bestFit="1" customWidth="1"/>
    <col min="5" max="5" width="11.7109375" style="0" bestFit="1" customWidth="1"/>
    <col min="6" max="6" width="2.28125" style="0" customWidth="1"/>
    <col min="7" max="7" width="8.7109375" style="0" bestFit="1" customWidth="1"/>
    <col min="8" max="8" width="18.8515625" style="1" bestFit="1" customWidth="1"/>
    <col min="9" max="9" width="10.140625" style="0" bestFit="1" customWidth="1"/>
    <col min="10" max="10" width="2.421875" style="0" customWidth="1"/>
  </cols>
  <sheetData>
    <row r="1" spans="1:9" ht="12.75">
      <c r="A1" s="22" t="s">
        <v>138</v>
      </c>
      <c r="C1" s="30" t="s">
        <v>65</v>
      </c>
      <c r="D1" s="30" t="s">
        <v>65</v>
      </c>
      <c r="E1" s="32" t="s">
        <v>164</v>
      </c>
      <c r="I1" s="4" t="s">
        <v>171</v>
      </c>
    </row>
    <row r="2" spans="1:9" ht="12.75">
      <c r="A2" s="4" t="s">
        <v>168</v>
      </c>
      <c r="C2" s="30" t="s">
        <v>160</v>
      </c>
      <c r="D2" s="30" t="s">
        <v>162</v>
      </c>
      <c r="E2" s="30" t="s">
        <v>165</v>
      </c>
      <c r="G2" s="3" t="s">
        <v>172</v>
      </c>
      <c r="I2" s="4" t="s">
        <v>111</v>
      </c>
    </row>
    <row r="3" spans="1:9" ht="12.75">
      <c r="A3" s="4" t="s">
        <v>169</v>
      </c>
      <c r="B3" s="4" t="s">
        <v>0</v>
      </c>
      <c r="C3" s="30" t="s">
        <v>161</v>
      </c>
      <c r="D3" s="30" t="s">
        <v>163</v>
      </c>
      <c r="E3" s="30" t="s">
        <v>163</v>
      </c>
      <c r="G3" s="3" t="s">
        <v>173</v>
      </c>
      <c r="H3" s="4" t="s">
        <v>110</v>
      </c>
      <c r="I3" s="31"/>
    </row>
    <row r="4" spans="1:10" ht="12.75">
      <c r="A4" s="2" t="s">
        <v>6</v>
      </c>
      <c r="B4" t="s">
        <v>83</v>
      </c>
      <c r="C4" s="29"/>
      <c r="D4" s="29"/>
      <c r="E4" s="29">
        <f>SUM(C4+C5+C6-D4)</f>
        <v>0</v>
      </c>
      <c r="F4" t="s">
        <v>69</v>
      </c>
      <c r="G4" s="22" t="s">
        <v>174</v>
      </c>
      <c r="H4" s="1" t="s">
        <v>193</v>
      </c>
      <c r="I4" s="28"/>
      <c r="J4" t="s">
        <v>113</v>
      </c>
    </row>
    <row r="5" spans="1:10" ht="12.75">
      <c r="A5" s="2" t="s">
        <v>7</v>
      </c>
      <c r="B5" t="s">
        <v>84</v>
      </c>
      <c r="C5" s="29"/>
      <c r="D5" s="29" t="s">
        <v>204</v>
      </c>
      <c r="E5" s="29" t="s">
        <v>194</v>
      </c>
      <c r="F5" t="s">
        <v>69</v>
      </c>
      <c r="G5" s="1" t="s">
        <v>174</v>
      </c>
      <c r="H5" s="1" t="s">
        <v>38</v>
      </c>
      <c r="I5" s="28"/>
      <c r="J5" t="s">
        <v>113</v>
      </c>
    </row>
    <row r="6" spans="1:10" ht="12.75">
      <c r="A6" s="2" t="s">
        <v>85</v>
      </c>
      <c r="B6" t="s">
        <v>86</v>
      </c>
      <c r="C6" s="29"/>
      <c r="D6" s="29" t="s">
        <v>204</v>
      </c>
      <c r="E6" s="29" t="s">
        <v>194</v>
      </c>
      <c r="F6" t="s">
        <v>71</v>
      </c>
      <c r="G6" s="1" t="s">
        <v>174</v>
      </c>
      <c r="H6" s="1" t="s">
        <v>87</v>
      </c>
      <c r="I6" s="28"/>
      <c r="J6" t="s">
        <v>113</v>
      </c>
    </row>
    <row r="7" spans="1:10" ht="12.75">
      <c r="A7" s="2" t="s">
        <v>8</v>
      </c>
      <c r="B7" t="s">
        <v>9</v>
      </c>
      <c r="C7" s="29"/>
      <c r="D7" s="29"/>
      <c r="E7" s="29">
        <f>SUM(C7-D7)</f>
        <v>0</v>
      </c>
      <c r="F7" t="s">
        <v>70</v>
      </c>
      <c r="G7" s="22" t="s">
        <v>175</v>
      </c>
      <c r="H7" s="1" t="s">
        <v>60</v>
      </c>
      <c r="I7" s="28"/>
      <c r="J7" t="s">
        <v>113</v>
      </c>
    </row>
    <row r="8" spans="1:10" ht="12.75">
      <c r="A8" s="2" t="s">
        <v>10</v>
      </c>
      <c r="B8" t="s">
        <v>170</v>
      </c>
      <c r="C8" s="29"/>
      <c r="D8" s="29"/>
      <c r="E8" s="29">
        <f>SUM(C8+C9+C11-D8)</f>
        <v>0</v>
      </c>
      <c r="F8" t="s">
        <v>71</v>
      </c>
      <c r="G8" s="22" t="s">
        <v>176</v>
      </c>
      <c r="H8" s="1" t="s">
        <v>192</v>
      </c>
      <c r="I8" s="28"/>
      <c r="J8" t="s">
        <v>113</v>
      </c>
    </row>
    <row r="9" spans="1:10" ht="12.75">
      <c r="A9" s="2" t="s">
        <v>10</v>
      </c>
      <c r="B9" t="s">
        <v>167</v>
      </c>
      <c r="C9" s="29"/>
      <c r="D9" s="29" t="s">
        <v>204</v>
      </c>
      <c r="E9" s="29" t="s">
        <v>195</v>
      </c>
      <c r="F9" t="s">
        <v>71</v>
      </c>
      <c r="G9" s="1" t="s">
        <v>176</v>
      </c>
      <c r="H9" s="1" t="s">
        <v>103</v>
      </c>
      <c r="I9" s="28"/>
      <c r="J9" t="s">
        <v>113</v>
      </c>
    </row>
    <row r="10" spans="1:10" ht="12.75">
      <c r="A10" s="2" t="s">
        <v>88</v>
      </c>
      <c r="B10" t="s">
        <v>89</v>
      </c>
      <c r="C10" s="29">
        <v>1</v>
      </c>
      <c r="D10" s="29">
        <v>1</v>
      </c>
      <c r="E10" s="29">
        <f>SUM(C10-D10)</f>
        <v>0</v>
      </c>
      <c r="F10" t="s">
        <v>70</v>
      </c>
      <c r="G10" s="22" t="s">
        <v>177</v>
      </c>
      <c r="H10" s="1" t="s">
        <v>90</v>
      </c>
      <c r="I10" s="28"/>
      <c r="J10" t="s">
        <v>113</v>
      </c>
    </row>
    <row r="11" spans="1:10" ht="12.75">
      <c r="A11" s="2" t="s">
        <v>108</v>
      </c>
      <c r="B11" t="s">
        <v>109</v>
      </c>
      <c r="C11" s="29"/>
      <c r="D11" s="29" t="s">
        <v>204</v>
      </c>
      <c r="E11" s="29" t="s">
        <v>195</v>
      </c>
      <c r="F11" t="s">
        <v>71</v>
      </c>
      <c r="G11" s="1" t="s">
        <v>176</v>
      </c>
      <c r="H11" s="1" t="s">
        <v>104</v>
      </c>
      <c r="I11" s="28"/>
      <c r="J11" t="s">
        <v>113</v>
      </c>
    </row>
    <row r="12" spans="1:9" ht="12.75">
      <c r="A12" s="2"/>
      <c r="C12" s="29" t="s">
        <v>205</v>
      </c>
      <c r="D12" s="29" t="s">
        <v>205</v>
      </c>
      <c r="E12" s="29" t="s">
        <v>205</v>
      </c>
      <c r="G12" s="1"/>
      <c r="I12" s="29" t="s">
        <v>205</v>
      </c>
    </row>
    <row r="13" spans="1:10" ht="12.75">
      <c r="A13" s="2" t="s">
        <v>11</v>
      </c>
      <c r="B13" t="s">
        <v>12</v>
      </c>
      <c r="C13" s="29">
        <v>4</v>
      </c>
      <c r="D13" s="29" t="s">
        <v>204</v>
      </c>
      <c r="E13" s="29" t="s">
        <v>197</v>
      </c>
      <c r="F13" t="s">
        <v>70</v>
      </c>
      <c r="G13" s="1" t="s">
        <v>178</v>
      </c>
      <c r="H13" s="1" t="s">
        <v>40</v>
      </c>
      <c r="I13" s="28">
        <v>536.04</v>
      </c>
      <c r="J13" t="s">
        <v>113</v>
      </c>
    </row>
    <row r="14" spans="1:10" ht="12.75">
      <c r="A14" s="2" t="s">
        <v>11</v>
      </c>
      <c r="B14" t="s">
        <v>13</v>
      </c>
      <c r="C14" s="29">
        <v>1</v>
      </c>
      <c r="D14" s="29" t="s">
        <v>204</v>
      </c>
      <c r="E14" s="29" t="s">
        <v>197</v>
      </c>
      <c r="F14" t="s">
        <v>70</v>
      </c>
      <c r="G14" s="1" t="s">
        <v>178</v>
      </c>
      <c r="H14" s="1" t="s">
        <v>41</v>
      </c>
      <c r="I14" s="28"/>
      <c r="J14" t="s">
        <v>113</v>
      </c>
    </row>
    <row r="15" spans="1:10" ht="12.75">
      <c r="A15" s="2" t="s">
        <v>11</v>
      </c>
      <c r="B15" t="s">
        <v>14</v>
      </c>
      <c r="C15" s="29"/>
      <c r="D15" s="29" t="s">
        <v>204</v>
      </c>
      <c r="E15" s="29" t="s">
        <v>197</v>
      </c>
      <c r="F15" t="s">
        <v>70</v>
      </c>
      <c r="G15" s="1" t="s">
        <v>178</v>
      </c>
      <c r="H15" s="1" t="s">
        <v>42</v>
      </c>
      <c r="I15" s="28"/>
      <c r="J15" t="s">
        <v>113</v>
      </c>
    </row>
    <row r="16" spans="1:10" ht="12.75">
      <c r="A16" s="2" t="s">
        <v>11</v>
      </c>
      <c r="B16" t="s">
        <v>15</v>
      </c>
      <c r="C16" s="29"/>
      <c r="D16" s="29" t="s">
        <v>204</v>
      </c>
      <c r="E16" s="29" t="s">
        <v>197</v>
      </c>
      <c r="F16" t="s">
        <v>70</v>
      </c>
      <c r="G16" s="1" t="s">
        <v>178</v>
      </c>
      <c r="H16" s="1" t="s">
        <v>43</v>
      </c>
      <c r="I16" s="28"/>
      <c r="J16" t="s">
        <v>113</v>
      </c>
    </row>
    <row r="17" spans="1:10" ht="12.75">
      <c r="A17" s="2" t="s">
        <v>16</v>
      </c>
      <c r="B17" t="s">
        <v>17</v>
      </c>
      <c r="C17" s="29">
        <v>1</v>
      </c>
      <c r="D17" s="29">
        <v>2</v>
      </c>
      <c r="E17" s="29">
        <f>SUM(C17-D17)</f>
        <v>-1</v>
      </c>
      <c r="F17" t="s">
        <v>70</v>
      </c>
      <c r="G17" s="22" t="s">
        <v>179</v>
      </c>
      <c r="H17" s="1" t="s">
        <v>39</v>
      </c>
      <c r="I17" s="28">
        <v>2752.48</v>
      </c>
      <c r="J17" t="s">
        <v>113</v>
      </c>
    </row>
    <row r="18" spans="1:10" ht="12.75">
      <c r="A18" s="2" t="s">
        <v>18</v>
      </c>
      <c r="B18" t="s">
        <v>19</v>
      </c>
      <c r="C18" s="29">
        <v>1</v>
      </c>
      <c r="D18" s="29">
        <v>2</v>
      </c>
      <c r="E18" s="29">
        <f>SUM(C18-D18)</f>
        <v>-1</v>
      </c>
      <c r="F18" t="s">
        <v>70</v>
      </c>
      <c r="G18" s="22" t="s">
        <v>180</v>
      </c>
      <c r="H18" s="1" t="s">
        <v>44</v>
      </c>
      <c r="I18" s="28">
        <v>1475.76</v>
      </c>
      <c r="J18" t="s">
        <v>113</v>
      </c>
    </row>
    <row r="19" spans="1:10" ht="12.75">
      <c r="A19" s="2" t="s">
        <v>20</v>
      </c>
      <c r="B19" t="s">
        <v>21</v>
      </c>
      <c r="C19" s="29">
        <v>3</v>
      </c>
      <c r="D19" s="29">
        <v>3</v>
      </c>
      <c r="E19" s="29">
        <f>SUM(C19-D19)</f>
        <v>0</v>
      </c>
      <c r="F19" t="s">
        <v>70</v>
      </c>
      <c r="G19" s="22" t="s">
        <v>181</v>
      </c>
      <c r="H19" s="1" t="s">
        <v>45</v>
      </c>
      <c r="I19" s="28">
        <v>1980.55</v>
      </c>
      <c r="J19" t="s">
        <v>113</v>
      </c>
    </row>
    <row r="20" spans="1:9" ht="12.75">
      <c r="A20" s="2"/>
      <c r="C20" s="29" t="s">
        <v>205</v>
      </c>
      <c r="D20" s="29" t="s">
        <v>205</v>
      </c>
      <c r="E20" s="29" t="s">
        <v>205</v>
      </c>
      <c r="G20" s="1"/>
      <c r="I20" s="29" t="s">
        <v>205</v>
      </c>
    </row>
    <row r="21" spans="1:10" ht="12.75">
      <c r="A21" s="2" t="s">
        <v>22</v>
      </c>
      <c r="B21" t="s">
        <v>23</v>
      </c>
      <c r="C21" s="29">
        <v>2</v>
      </c>
      <c r="D21" s="29">
        <v>2</v>
      </c>
      <c r="E21" s="29">
        <f>SUM(C21-D21)</f>
        <v>0</v>
      </c>
      <c r="F21" t="s">
        <v>69</v>
      </c>
      <c r="G21" s="22" t="s">
        <v>182</v>
      </c>
      <c r="H21" s="1" t="s">
        <v>46</v>
      </c>
      <c r="I21" s="28">
        <v>3969.75</v>
      </c>
      <c r="J21" t="s">
        <v>113</v>
      </c>
    </row>
    <row r="22" spans="1:10" ht="12.75">
      <c r="A22" s="2" t="s">
        <v>94</v>
      </c>
      <c r="B22" t="s">
        <v>93</v>
      </c>
      <c r="C22" s="29"/>
      <c r="D22" s="29" t="s">
        <v>204</v>
      </c>
      <c r="E22" s="29" t="s">
        <v>198</v>
      </c>
      <c r="F22" t="s">
        <v>69</v>
      </c>
      <c r="G22" s="1" t="s">
        <v>183</v>
      </c>
      <c r="H22" s="1" t="s">
        <v>91</v>
      </c>
      <c r="I22" s="28"/>
      <c r="J22" t="s">
        <v>113</v>
      </c>
    </row>
    <row r="23" spans="1:9" ht="12.75">
      <c r="A23" s="2"/>
      <c r="C23" s="29" t="s">
        <v>205</v>
      </c>
      <c r="D23" s="29" t="s">
        <v>205</v>
      </c>
      <c r="E23" s="29" t="s">
        <v>205</v>
      </c>
      <c r="G23" s="1"/>
      <c r="I23" s="29" t="s">
        <v>205</v>
      </c>
    </row>
    <row r="24" spans="1:10" ht="12.75">
      <c r="A24" s="2" t="s">
        <v>24</v>
      </c>
      <c r="B24" t="s">
        <v>142</v>
      </c>
      <c r="C24" s="29">
        <v>11</v>
      </c>
      <c r="D24" s="29">
        <v>47</v>
      </c>
      <c r="E24" s="29">
        <f>SUM(C24+C25+C26+C27+C28+C29+C22-D24)</f>
        <v>-4</v>
      </c>
      <c r="F24" t="s">
        <v>71</v>
      </c>
      <c r="G24" s="22" t="s">
        <v>183</v>
      </c>
      <c r="H24" s="1" t="s">
        <v>199</v>
      </c>
      <c r="I24" s="28">
        <v>3275.74</v>
      </c>
      <c r="J24" t="s">
        <v>113</v>
      </c>
    </row>
    <row r="25" spans="1:10" ht="12.75">
      <c r="A25" s="2" t="s">
        <v>24</v>
      </c>
      <c r="B25" t="s">
        <v>25</v>
      </c>
      <c r="C25" s="29"/>
      <c r="D25" s="29" t="s">
        <v>204</v>
      </c>
      <c r="E25" s="29" t="s">
        <v>198</v>
      </c>
      <c r="F25" t="s">
        <v>71</v>
      </c>
      <c r="G25" s="1" t="s">
        <v>183</v>
      </c>
      <c r="H25" s="1" t="s">
        <v>47</v>
      </c>
      <c r="I25" s="28">
        <v>1190.92</v>
      </c>
      <c r="J25" t="s">
        <v>113</v>
      </c>
    </row>
    <row r="26" spans="1:10" ht="12.75">
      <c r="A26" s="2" t="s">
        <v>24</v>
      </c>
      <c r="B26" t="s">
        <v>143</v>
      </c>
      <c r="C26" s="29">
        <v>32</v>
      </c>
      <c r="D26" s="29" t="s">
        <v>204</v>
      </c>
      <c r="E26" s="29" t="s">
        <v>198</v>
      </c>
      <c r="F26" t="s">
        <v>71</v>
      </c>
      <c r="G26" s="1" t="s">
        <v>183</v>
      </c>
      <c r="H26" s="1" t="s">
        <v>48</v>
      </c>
      <c r="I26" s="28">
        <v>60175.77</v>
      </c>
      <c r="J26" t="s">
        <v>113</v>
      </c>
    </row>
    <row r="27" spans="1:10" ht="12.75">
      <c r="A27" s="2" t="s">
        <v>24</v>
      </c>
      <c r="B27" t="s">
        <v>144</v>
      </c>
      <c r="C27" s="29"/>
      <c r="D27" s="29" t="s">
        <v>204</v>
      </c>
      <c r="E27" s="29" t="s">
        <v>198</v>
      </c>
      <c r="F27" t="s">
        <v>71</v>
      </c>
      <c r="G27" s="1" t="s">
        <v>183</v>
      </c>
      <c r="H27" s="1" t="s">
        <v>49</v>
      </c>
      <c r="I27" s="28"/>
      <c r="J27" t="s">
        <v>113</v>
      </c>
    </row>
    <row r="28" spans="1:10" ht="12.75">
      <c r="A28" s="2" t="s">
        <v>24</v>
      </c>
      <c r="B28" t="s">
        <v>92</v>
      </c>
      <c r="C28" s="29"/>
      <c r="D28" s="29" t="s">
        <v>204</v>
      </c>
      <c r="E28" s="29" t="s">
        <v>198</v>
      </c>
      <c r="F28" t="s">
        <v>71</v>
      </c>
      <c r="G28" s="1" t="s">
        <v>183</v>
      </c>
      <c r="H28" s="1" t="s">
        <v>78</v>
      </c>
      <c r="I28" s="28"/>
      <c r="J28" t="s">
        <v>113</v>
      </c>
    </row>
    <row r="29" spans="1:10" ht="12.75">
      <c r="A29" s="2" t="s">
        <v>24</v>
      </c>
      <c r="B29" t="s">
        <v>95</v>
      </c>
      <c r="C29" s="29"/>
      <c r="D29" s="29" t="s">
        <v>204</v>
      </c>
      <c r="E29" s="29" t="s">
        <v>198</v>
      </c>
      <c r="F29" t="s">
        <v>71</v>
      </c>
      <c r="G29" s="1" t="s">
        <v>183</v>
      </c>
      <c r="H29" s="1" t="s">
        <v>77</v>
      </c>
      <c r="I29" s="28">
        <v>5914.07</v>
      </c>
      <c r="J29" t="s">
        <v>113</v>
      </c>
    </row>
    <row r="30" spans="1:9" ht="12.75">
      <c r="A30" s="2"/>
      <c r="C30" s="29" t="s">
        <v>205</v>
      </c>
      <c r="D30" s="29" t="s">
        <v>205</v>
      </c>
      <c r="E30" s="29" t="s">
        <v>205</v>
      </c>
      <c r="G30" s="1"/>
      <c r="I30" s="29" t="s">
        <v>205</v>
      </c>
    </row>
    <row r="31" spans="1:10" ht="12.75">
      <c r="A31" s="2" t="s">
        <v>26</v>
      </c>
      <c r="B31" t="s">
        <v>27</v>
      </c>
      <c r="C31" s="29"/>
      <c r="D31" s="29"/>
      <c r="E31" s="29">
        <f>SUM(C31+C35-D31)</f>
        <v>0</v>
      </c>
      <c r="F31" t="s">
        <v>71</v>
      </c>
      <c r="G31" s="22" t="s">
        <v>184</v>
      </c>
      <c r="H31" s="1" t="s">
        <v>200</v>
      </c>
      <c r="I31" s="28"/>
      <c r="J31" t="s">
        <v>113</v>
      </c>
    </row>
    <row r="32" spans="1:10" ht="12.75">
      <c r="A32" s="2" t="s">
        <v>26</v>
      </c>
      <c r="B32" t="s">
        <v>28</v>
      </c>
      <c r="C32" s="29"/>
      <c r="D32" s="29"/>
      <c r="E32" s="29">
        <f>SUM(C32-D32)</f>
        <v>0</v>
      </c>
      <c r="F32" t="s">
        <v>71</v>
      </c>
      <c r="G32" s="22" t="s">
        <v>185</v>
      </c>
      <c r="H32" s="1" t="s">
        <v>51</v>
      </c>
      <c r="I32" s="28"/>
      <c r="J32" t="s">
        <v>113</v>
      </c>
    </row>
    <row r="33" spans="1:10" ht="12.75">
      <c r="A33" s="2" t="s">
        <v>26</v>
      </c>
      <c r="B33" t="s">
        <v>29</v>
      </c>
      <c r="C33" s="29">
        <v>1</v>
      </c>
      <c r="D33" s="29">
        <v>2</v>
      </c>
      <c r="E33" s="29">
        <f>SUM(C33-D33)</f>
        <v>-1</v>
      </c>
      <c r="F33" t="s">
        <v>71</v>
      </c>
      <c r="G33" s="22" t="s">
        <v>186</v>
      </c>
      <c r="H33" s="1" t="s">
        <v>52</v>
      </c>
      <c r="I33" s="28">
        <v>3764.84</v>
      </c>
      <c r="J33" t="s">
        <v>113</v>
      </c>
    </row>
    <row r="34" spans="1:10" ht="12.75">
      <c r="A34" s="2" t="s">
        <v>26</v>
      </c>
      <c r="B34" t="s">
        <v>30</v>
      </c>
      <c r="C34" s="29"/>
      <c r="D34" s="29">
        <v>2</v>
      </c>
      <c r="E34" s="29">
        <f>SUM(C34-D34)</f>
        <v>-2</v>
      </c>
      <c r="F34" t="s">
        <v>71</v>
      </c>
      <c r="G34" s="22" t="s">
        <v>187</v>
      </c>
      <c r="H34" s="1" t="s">
        <v>53</v>
      </c>
      <c r="I34" s="28"/>
      <c r="J34" t="s">
        <v>113</v>
      </c>
    </row>
    <row r="35" spans="1:10" ht="12.75">
      <c r="A35" s="2" t="s">
        <v>26</v>
      </c>
      <c r="B35" t="s">
        <v>31</v>
      </c>
      <c r="C35" s="29"/>
      <c r="D35" s="29" t="s">
        <v>204</v>
      </c>
      <c r="E35" s="29" t="s">
        <v>201</v>
      </c>
      <c r="F35" t="s">
        <v>71</v>
      </c>
      <c r="G35" s="1" t="s">
        <v>184</v>
      </c>
      <c r="H35" s="1" t="s">
        <v>50</v>
      </c>
      <c r="I35" s="28"/>
      <c r="J35" t="s">
        <v>113</v>
      </c>
    </row>
    <row r="36" spans="1:10" ht="12.75">
      <c r="A36" s="2" t="s">
        <v>26</v>
      </c>
      <c r="B36" t="s">
        <v>32</v>
      </c>
      <c r="C36" s="29">
        <v>2</v>
      </c>
      <c r="D36" s="29"/>
      <c r="E36" s="29">
        <f>SUM(C36-D36)</f>
        <v>2</v>
      </c>
      <c r="F36" t="s">
        <v>71</v>
      </c>
      <c r="G36" s="22" t="s">
        <v>188</v>
      </c>
      <c r="H36" s="1" t="s">
        <v>54</v>
      </c>
      <c r="I36" s="28">
        <v>7719.89</v>
      </c>
      <c r="J36" t="s">
        <v>113</v>
      </c>
    </row>
    <row r="37" spans="1:10" ht="12.75">
      <c r="A37" s="2" t="s">
        <v>33</v>
      </c>
      <c r="B37" t="s">
        <v>82</v>
      </c>
      <c r="C37" s="29">
        <v>2</v>
      </c>
      <c r="D37" s="29"/>
      <c r="E37" s="29">
        <f>SUM(C37-D37)</f>
        <v>2</v>
      </c>
      <c r="F37" t="s">
        <v>70</v>
      </c>
      <c r="G37" s="22" t="s">
        <v>189</v>
      </c>
      <c r="H37" s="1" t="s">
        <v>55</v>
      </c>
      <c r="I37" s="28">
        <v>2270.4</v>
      </c>
      <c r="J37" t="s">
        <v>113</v>
      </c>
    </row>
    <row r="38" spans="1:10" ht="12.75">
      <c r="A38" s="2" t="s">
        <v>33</v>
      </c>
      <c r="B38" t="s">
        <v>34</v>
      </c>
      <c r="C38" s="29"/>
      <c r="D38" s="29"/>
      <c r="E38" s="29">
        <f>SUM(C38-D38)</f>
        <v>0</v>
      </c>
      <c r="F38" t="s">
        <v>71</v>
      </c>
      <c r="G38" s="22" t="s">
        <v>190</v>
      </c>
      <c r="H38" s="1" t="s">
        <v>56</v>
      </c>
      <c r="I38" s="28"/>
      <c r="J38" t="s">
        <v>113</v>
      </c>
    </row>
    <row r="39" spans="1:9" ht="12.75">
      <c r="A39" s="2"/>
      <c r="C39" s="29" t="s">
        <v>205</v>
      </c>
      <c r="D39" s="29" t="s">
        <v>205</v>
      </c>
      <c r="E39" s="29" t="s">
        <v>205</v>
      </c>
      <c r="G39" s="1"/>
      <c r="I39" s="29" t="s">
        <v>205</v>
      </c>
    </row>
    <row r="40" spans="1:10" ht="12.75">
      <c r="A40" s="2" t="s">
        <v>35</v>
      </c>
      <c r="B40" t="s">
        <v>12</v>
      </c>
      <c r="C40" s="29">
        <v>3</v>
      </c>
      <c r="D40" s="29">
        <v>13</v>
      </c>
      <c r="E40" s="29">
        <f>SUM(C40+C41+C42+C13+C14+C15+C16-D40)</f>
        <v>1</v>
      </c>
      <c r="F40" t="s">
        <v>70</v>
      </c>
      <c r="G40" s="22" t="s">
        <v>178</v>
      </c>
      <c r="H40" s="1" t="s">
        <v>196</v>
      </c>
      <c r="I40" s="28">
        <v>2251.44</v>
      </c>
      <c r="J40" t="s">
        <v>113</v>
      </c>
    </row>
    <row r="41" spans="1:10" ht="12.75">
      <c r="A41" s="2" t="s">
        <v>35</v>
      </c>
      <c r="B41" t="s">
        <v>15</v>
      </c>
      <c r="C41" s="29">
        <v>1</v>
      </c>
      <c r="D41" s="29" t="s">
        <v>204</v>
      </c>
      <c r="E41" s="29" t="s">
        <v>197</v>
      </c>
      <c r="F41" t="s">
        <v>70</v>
      </c>
      <c r="G41" s="1" t="s">
        <v>178</v>
      </c>
      <c r="H41" s="1" t="s">
        <v>58</v>
      </c>
      <c r="I41" s="28"/>
      <c r="J41" t="s">
        <v>113</v>
      </c>
    </row>
    <row r="42" spans="1:10" ht="12.75">
      <c r="A42" s="2" t="s">
        <v>35</v>
      </c>
      <c r="B42" t="s">
        <v>36</v>
      </c>
      <c r="C42" s="29">
        <v>5</v>
      </c>
      <c r="D42" s="29" t="s">
        <v>204</v>
      </c>
      <c r="E42" s="29" t="s">
        <v>197</v>
      </c>
      <c r="F42" t="s">
        <v>70</v>
      </c>
      <c r="G42" s="1" t="s">
        <v>178</v>
      </c>
      <c r="H42" s="1" t="s">
        <v>59</v>
      </c>
      <c r="I42" s="28">
        <v>2465.74</v>
      </c>
      <c r="J42" t="s">
        <v>113</v>
      </c>
    </row>
    <row r="43" spans="1:9" ht="12.75">
      <c r="A43" s="2"/>
      <c r="C43" s="29" t="s">
        <v>205</v>
      </c>
      <c r="D43" s="29" t="s">
        <v>205</v>
      </c>
      <c r="E43" s="29" t="s">
        <v>205</v>
      </c>
      <c r="G43" s="1"/>
      <c r="I43" s="29" t="s">
        <v>205</v>
      </c>
    </row>
    <row r="44" spans="1:10" ht="12.75">
      <c r="A44" s="2" t="s">
        <v>96</v>
      </c>
      <c r="B44" t="s">
        <v>99</v>
      </c>
      <c r="C44" s="29"/>
      <c r="D44" s="29"/>
      <c r="E44" s="29">
        <f>SUM(C44+C45+C46+C47-D44)</f>
        <v>0</v>
      </c>
      <c r="F44" t="s">
        <v>71</v>
      </c>
      <c r="G44" s="22" t="s">
        <v>191</v>
      </c>
      <c r="H44" s="1" t="s">
        <v>203</v>
      </c>
      <c r="I44" s="28"/>
      <c r="J44" t="s">
        <v>113</v>
      </c>
    </row>
    <row r="45" spans="1:10" ht="12.75">
      <c r="A45" s="2" t="s">
        <v>96</v>
      </c>
      <c r="B45" t="s">
        <v>100</v>
      </c>
      <c r="C45" s="29"/>
      <c r="D45" s="29" t="s">
        <v>204</v>
      </c>
      <c r="E45" s="29" t="s">
        <v>202</v>
      </c>
      <c r="F45" t="s">
        <v>70</v>
      </c>
      <c r="G45" s="1" t="s">
        <v>191</v>
      </c>
      <c r="H45" s="1" t="s">
        <v>101</v>
      </c>
      <c r="I45" s="28"/>
      <c r="J45" t="s">
        <v>113</v>
      </c>
    </row>
    <row r="46" spans="1:10" ht="12.75">
      <c r="A46" s="2" t="s">
        <v>96</v>
      </c>
      <c r="B46" t="s">
        <v>97</v>
      </c>
      <c r="C46" s="29"/>
      <c r="D46" s="29" t="s">
        <v>204</v>
      </c>
      <c r="E46" s="29" t="s">
        <v>202</v>
      </c>
      <c r="F46" t="s">
        <v>70</v>
      </c>
      <c r="G46" s="1" t="s">
        <v>191</v>
      </c>
      <c r="H46" s="1" t="s">
        <v>155</v>
      </c>
      <c r="I46" s="28"/>
      <c r="J46" t="s">
        <v>113</v>
      </c>
    </row>
    <row r="47" spans="1:10" ht="12.75">
      <c r="A47" s="2" t="s">
        <v>96</v>
      </c>
      <c r="B47" t="s">
        <v>102</v>
      </c>
      <c r="C47" s="29"/>
      <c r="D47" s="29" t="s">
        <v>204</v>
      </c>
      <c r="E47" s="29" t="s">
        <v>202</v>
      </c>
      <c r="F47" t="s">
        <v>71</v>
      </c>
      <c r="G47" s="1" t="s">
        <v>191</v>
      </c>
      <c r="H47" s="1" t="s">
        <v>156</v>
      </c>
      <c r="I47" s="28"/>
      <c r="J47" t="s">
        <v>113</v>
      </c>
    </row>
    <row r="48" ht="12.75">
      <c r="A48" s="2"/>
    </row>
    <row r="49" spans="1:2" ht="12.75">
      <c r="A49" s="37">
        <v>39097</v>
      </c>
      <c r="B49" s="12" t="s">
        <v>210</v>
      </c>
    </row>
    <row r="50" spans="1:2" ht="12.75">
      <c r="A50" s="37">
        <v>39091</v>
      </c>
      <c r="B50" s="35" t="s">
        <v>207</v>
      </c>
    </row>
    <row r="51" spans="1:10" ht="12.75">
      <c r="A51" s="37">
        <v>39078</v>
      </c>
      <c r="B51" s="12" t="s">
        <v>208</v>
      </c>
      <c r="C51" s="4">
        <f>SUM(C4:C47)</f>
        <v>70</v>
      </c>
      <c r="D51" s="4">
        <f>SUM(D4:D47)</f>
        <v>74</v>
      </c>
      <c r="E51" s="4">
        <f>SUM(E4+E7+E8+E10+E17+E18+E19+E21+E24+E31+E32+E33+E34+E36+E37+E38+E40+E44)</f>
        <v>-4</v>
      </c>
      <c r="H51" s="36" t="s">
        <v>209</v>
      </c>
      <c r="I51" s="19">
        <f>SUM(I4:I47)</f>
        <v>99743.38999999998</v>
      </c>
      <c r="J51" t="s">
        <v>113</v>
      </c>
    </row>
    <row r="52" ht="12.75">
      <c r="B52" s="5" t="s">
        <v>72</v>
      </c>
    </row>
    <row r="53" spans="2:9" ht="12.75">
      <c r="B53" s="16"/>
      <c r="C53" s="4" t="s">
        <v>76</v>
      </c>
      <c r="D53" s="4"/>
      <c r="E53" s="4"/>
      <c r="F53" s="1"/>
      <c r="G53" s="1"/>
      <c r="I53" s="4" t="s">
        <v>112</v>
      </c>
    </row>
    <row r="54" spans="2:10" ht="12.75">
      <c r="B54" s="11" t="s">
        <v>73</v>
      </c>
      <c r="C54" s="2">
        <f>SUM(C7+C10+C13+C14+C15+C16+C17+C18+C19+C37+C40+C41+C42+C45+C46)</f>
        <v>22</v>
      </c>
      <c r="D54" s="2"/>
      <c r="E54" s="2"/>
      <c r="I54" s="18">
        <f>SUM(I7+I10+I13+I14+I15+I16+I17+I18+I19+I37+I40+I41+I42+I45+I46)</f>
        <v>13732.41</v>
      </c>
      <c r="J54" t="s">
        <v>113</v>
      </c>
    </row>
    <row r="55" spans="2:10" ht="12.75">
      <c r="B55" s="11" t="s">
        <v>74</v>
      </c>
      <c r="C55" s="2">
        <f>SUM(C4+C5+C21+C22)</f>
        <v>2</v>
      </c>
      <c r="D55" s="2"/>
      <c r="E55" s="2"/>
      <c r="I55" s="18">
        <f>SUM(I4+I5+I21+I22)</f>
        <v>3969.75</v>
      </c>
      <c r="J55" t="s">
        <v>113</v>
      </c>
    </row>
    <row r="56" spans="2:10" ht="12.75">
      <c r="B56" s="11" t="s">
        <v>75</v>
      </c>
      <c r="C56" s="2">
        <f>SUM(C6+C8+C9+C11+C24+C25+C26+C27+C28+C29+C31+C32+C33+C34+C35+C36+C38+C44+C47)</f>
        <v>46</v>
      </c>
      <c r="D56" s="2"/>
      <c r="E56" s="2"/>
      <c r="I56" s="18">
        <f>SUM(I6+I8+I9+I11+I24+I25+I26+I27+I28+I29+I31+I32+I33+I34+I35+I36+I38+I44+I47)</f>
        <v>82041.23</v>
      </c>
      <c r="J56" t="s">
        <v>113</v>
      </c>
    </row>
    <row r="57" spans="2:10" ht="12.75">
      <c r="B57" s="11" t="s">
        <v>79</v>
      </c>
      <c r="C57" s="3">
        <f>SUM(C54:C56)</f>
        <v>70</v>
      </c>
      <c r="D57" s="3"/>
      <c r="E57" s="3"/>
      <c r="I57" s="19">
        <f>SUM(I54:I56)</f>
        <v>99743.39</v>
      </c>
      <c r="J57" t="s">
        <v>113</v>
      </c>
    </row>
  </sheetData>
  <printOptions gridLines="1" horizontalCentered="1" verticalCentered="1"/>
  <pageMargins left="0.3937007874015748" right="0" top="0.5905511811023623" bottom="0" header="0.31496062992125984" footer="0"/>
  <pageSetup fitToHeight="1" fitToWidth="1" horizontalDpi="600" verticalDpi="600" orientation="portrait" paperSize="9" scale="74" r:id="rId2"/>
  <headerFooter alignWithMargins="0">
    <oddHeader>&amp;C&amp;"Arial,Fett"&amp;12&amp;EÜbersicht der Fallzahlen und des Ausagabe-IST's - BLB  - Dezember  2006</oddHeader>
    <oddFooter>&amp;R&amp;8&amp;UDie Aufstellung finden Sie auch unter :                  
&amp;UJugTransfer / FaRef.4(...) / FB 4 Haushalt / HzE Statistik / HzE Statistik  2006 / HzE Statistik 1206 / Tabelle BLB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7.421875" style="1" customWidth="1"/>
    <col min="3" max="3" width="59.28125" style="0" customWidth="1"/>
    <col min="4" max="4" width="18.7109375" style="1" bestFit="1" customWidth="1"/>
  </cols>
  <sheetData>
    <row r="1" spans="1:4" ht="12.75">
      <c r="A1" s="4" t="s">
        <v>138</v>
      </c>
      <c r="B1" s="4" t="s">
        <v>137</v>
      </c>
      <c r="C1" s="3" t="s">
        <v>0</v>
      </c>
      <c r="D1" s="4" t="s">
        <v>136</v>
      </c>
    </row>
    <row r="2" spans="1:4" ht="12.75">
      <c r="A2" s="4" t="s">
        <v>139</v>
      </c>
      <c r="B2" s="4" t="s">
        <v>0</v>
      </c>
      <c r="C2" s="3"/>
      <c r="D2" s="4"/>
    </row>
    <row r="3" spans="1:4" ht="3.75" customHeight="1">
      <c r="A3" s="4"/>
      <c r="B3" s="4"/>
      <c r="C3" s="3"/>
      <c r="D3" s="4"/>
    </row>
    <row r="4" spans="1:4" ht="12.75">
      <c r="A4" s="1" t="s">
        <v>88</v>
      </c>
      <c r="B4" s="1">
        <v>1</v>
      </c>
      <c r="C4" t="s">
        <v>242</v>
      </c>
      <c r="D4" s="1" t="s">
        <v>220</v>
      </c>
    </row>
    <row r="5" spans="1:4" ht="12.75">
      <c r="A5" s="1" t="s">
        <v>11</v>
      </c>
      <c r="B5" s="1">
        <v>1</v>
      </c>
      <c r="C5" t="s">
        <v>12</v>
      </c>
      <c r="D5" s="1" t="s">
        <v>220</v>
      </c>
    </row>
    <row r="6" spans="1:4" ht="12.75">
      <c r="A6" s="1" t="s">
        <v>11</v>
      </c>
      <c r="B6" s="1">
        <v>1</v>
      </c>
      <c r="C6" t="s">
        <v>12</v>
      </c>
      <c r="D6" s="1" t="s">
        <v>220</v>
      </c>
    </row>
    <row r="7" spans="1:4" ht="12.75">
      <c r="A7" s="1" t="s">
        <v>11</v>
      </c>
      <c r="B7" s="1">
        <v>1</v>
      </c>
      <c r="C7" t="s">
        <v>12</v>
      </c>
      <c r="D7" s="1" t="s">
        <v>221</v>
      </c>
    </row>
    <row r="8" spans="1:4" ht="12.75">
      <c r="A8" s="1" t="s">
        <v>11</v>
      </c>
      <c r="B8" s="1">
        <v>1</v>
      </c>
      <c r="C8" t="s">
        <v>12</v>
      </c>
      <c r="D8" s="1" t="s">
        <v>220</v>
      </c>
    </row>
    <row r="9" spans="1:4" ht="12.75">
      <c r="A9" s="1" t="s">
        <v>11</v>
      </c>
      <c r="B9" s="1">
        <v>1</v>
      </c>
      <c r="C9" t="s">
        <v>13</v>
      </c>
      <c r="D9" s="1" t="s">
        <v>220</v>
      </c>
    </row>
    <row r="10" spans="1:4" ht="12.75">
      <c r="A10" s="1" t="s">
        <v>16</v>
      </c>
      <c r="B10" s="1">
        <v>1</v>
      </c>
      <c r="C10" t="s">
        <v>17</v>
      </c>
      <c r="D10" s="1" t="s">
        <v>220</v>
      </c>
    </row>
    <row r="11" spans="1:4" ht="12.75">
      <c r="A11" s="1" t="s">
        <v>18</v>
      </c>
      <c r="B11" s="1">
        <v>1</v>
      </c>
      <c r="C11" t="s">
        <v>19</v>
      </c>
      <c r="D11" s="1" t="s">
        <v>220</v>
      </c>
    </row>
    <row r="12" spans="1:4" ht="12.75">
      <c r="A12" s="1" t="s">
        <v>20</v>
      </c>
      <c r="B12" s="1">
        <v>1</v>
      </c>
      <c r="C12" t="s">
        <v>21</v>
      </c>
      <c r="D12" s="1" t="s">
        <v>220</v>
      </c>
    </row>
    <row r="13" spans="1:4" ht="12.75">
      <c r="A13" s="1" t="s">
        <v>20</v>
      </c>
      <c r="B13" s="1">
        <v>1</v>
      </c>
      <c r="C13" t="s">
        <v>21</v>
      </c>
      <c r="D13" s="1" t="s">
        <v>220</v>
      </c>
    </row>
    <row r="14" spans="1:4" ht="12.75">
      <c r="A14" s="1" t="s">
        <v>20</v>
      </c>
      <c r="B14" s="1">
        <v>1</v>
      </c>
      <c r="C14" t="s">
        <v>21</v>
      </c>
      <c r="D14" s="1" t="s">
        <v>220</v>
      </c>
    </row>
    <row r="15" spans="1:4" ht="12.75">
      <c r="A15" s="1" t="s">
        <v>22</v>
      </c>
      <c r="B15" s="1">
        <v>1</v>
      </c>
      <c r="C15" t="s">
        <v>23</v>
      </c>
      <c r="D15" s="1" t="s">
        <v>221</v>
      </c>
    </row>
    <row r="16" spans="1:4" ht="12.75">
      <c r="A16" s="1" t="s">
        <v>22</v>
      </c>
      <c r="B16" s="1">
        <v>1</v>
      </c>
      <c r="C16" t="s">
        <v>23</v>
      </c>
      <c r="D16" s="1" t="s">
        <v>220</v>
      </c>
    </row>
    <row r="17" spans="1:3" ht="12.75">
      <c r="A17" s="1" t="s">
        <v>24</v>
      </c>
      <c r="B17" s="1">
        <v>1</v>
      </c>
      <c r="C17" t="s">
        <v>225</v>
      </c>
    </row>
    <row r="18" spans="1:4" ht="12.75">
      <c r="A18" s="1" t="s">
        <v>24</v>
      </c>
      <c r="B18" s="1">
        <v>1</v>
      </c>
      <c r="C18" t="s">
        <v>225</v>
      </c>
      <c r="D18" s="1" t="s">
        <v>220</v>
      </c>
    </row>
    <row r="19" spans="1:4" ht="12.75">
      <c r="A19" s="1" t="s">
        <v>24</v>
      </c>
      <c r="B19" s="1">
        <v>1</v>
      </c>
      <c r="C19" t="s">
        <v>225</v>
      </c>
      <c r="D19" s="1" t="s">
        <v>220</v>
      </c>
    </row>
    <row r="20" spans="1:4" ht="12.75">
      <c r="A20" s="1" t="s">
        <v>24</v>
      </c>
      <c r="B20" s="1">
        <v>1</v>
      </c>
      <c r="C20" t="s">
        <v>225</v>
      </c>
      <c r="D20" s="1" t="s">
        <v>220</v>
      </c>
    </row>
    <row r="21" spans="1:4" ht="12.75">
      <c r="A21" s="1" t="s">
        <v>24</v>
      </c>
      <c r="B21" s="1">
        <v>1</v>
      </c>
      <c r="C21" t="s">
        <v>225</v>
      </c>
      <c r="D21" s="1" t="s">
        <v>220</v>
      </c>
    </row>
    <row r="22" spans="1:4" ht="12.75">
      <c r="A22" s="1" t="s">
        <v>24</v>
      </c>
      <c r="B22" s="1">
        <v>1</v>
      </c>
      <c r="C22" t="s">
        <v>225</v>
      </c>
      <c r="D22" s="1" t="s">
        <v>220</v>
      </c>
    </row>
    <row r="23" spans="1:4" ht="12.75">
      <c r="A23" s="1" t="s">
        <v>24</v>
      </c>
      <c r="B23" s="1">
        <v>1</v>
      </c>
      <c r="C23" t="s">
        <v>225</v>
      </c>
      <c r="D23" s="1" t="s">
        <v>220</v>
      </c>
    </row>
    <row r="24" spans="1:4" ht="12.75">
      <c r="A24" s="1" t="s">
        <v>24</v>
      </c>
      <c r="B24" s="1">
        <v>1</v>
      </c>
      <c r="C24" t="s">
        <v>225</v>
      </c>
      <c r="D24" s="1" t="s">
        <v>220</v>
      </c>
    </row>
    <row r="25" spans="1:3" ht="12.75">
      <c r="A25" s="1" t="s">
        <v>24</v>
      </c>
      <c r="B25" s="1">
        <v>1</v>
      </c>
      <c r="C25" t="s">
        <v>225</v>
      </c>
    </row>
    <row r="26" spans="1:4" ht="12.75">
      <c r="A26" s="1" t="s">
        <v>24</v>
      </c>
      <c r="B26" s="1">
        <v>1</v>
      </c>
      <c r="C26" t="s">
        <v>225</v>
      </c>
      <c r="D26" s="1" t="s">
        <v>220</v>
      </c>
    </row>
    <row r="27" spans="1:4" ht="12.75">
      <c r="A27" s="1" t="s">
        <v>24</v>
      </c>
      <c r="B27" s="1">
        <v>1</v>
      </c>
      <c r="C27" t="s">
        <v>225</v>
      </c>
      <c r="D27" s="1" t="s">
        <v>224</v>
      </c>
    </row>
    <row r="28" spans="1:4" ht="12.75">
      <c r="A28" s="1" t="s">
        <v>24</v>
      </c>
      <c r="B28" s="1">
        <v>1</v>
      </c>
      <c r="C28" t="s">
        <v>222</v>
      </c>
      <c r="D28" s="1" t="s">
        <v>220</v>
      </c>
    </row>
    <row r="29" spans="1:4" ht="12.75">
      <c r="A29" s="1" t="s">
        <v>24</v>
      </c>
      <c r="B29" s="1">
        <v>1</v>
      </c>
      <c r="C29" t="s">
        <v>222</v>
      </c>
      <c r="D29" s="1" t="s">
        <v>220</v>
      </c>
    </row>
    <row r="30" spans="1:4" ht="12.75">
      <c r="A30" s="1" t="s">
        <v>24</v>
      </c>
      <c r="B30" s="1">
        <v>1</v>
      </c>
      <c r="C30" t="s">
        <v>222</v>
      </c>
      <c r="D30" s="1" t="s">
        <v>220</v>
      </c>
    </row>
    <row r="31" spans="1:4" ht="12.75">
      <c r="A31" s="1" t="s">
        <v>24</v>
      </c>
      <c r="B31" s="1">
        <v>1</v>
      </c>
      <c r="C31" t="s">
        <v>222</v>
      </c>
      <c r="D31" s="1" t="s">
        <v>220</v>
      </c>
    </row>
    <row r="32" spans="1:4" ht="12.75">
      <c r="A32" s="1" t="s">
        <v>24</v>
      </c>
      <c r="B32" s="1">
        <v>1</v>
      </c>
      <c r="C32" t="s">
        <v>222</v>
      </c>
      <c r="D32" s="1" t="s">
        <v>220</v>
      </c>
    </row>
    <row r="33" spans="1:4" ht="12.75">
      <c r="A33" s="1" t="s">
        <v>24</v>
      </c>
      <c r="B33" s="1">
        <v>1</v>
      </c>
      <c r="C33" t="s">
        <v>222</v>
      </c>
      <c r="D33" s="1" t="s">
        <v>220</v>
      </c>
    </row>
    <row r="34" spans="1:4" ht="12.75">
      <c r="A34" s="1" t="s">
        <v>24</v>
      </c>
      <c r="B34" s="1">
        <v>1</v>
      </c>
      <c r="C34" t="s">
        <v>222</v>
      </c>
      <c r="D34" s="1" t="s">
        <v>220</v>
      </c>
    </row>
    <row r="35" spans="1:4" ht="12.75">
      <c r="A35" s="1" t="s">
        <v>24</v>
      </c>
      <c r="B35" s="1">
        <v>1</v>
      </c>
      <c r="C35" t="s">
        <v>222</v>
      </c>
      <c r="D35" s="1" t="s">
        <v>220</v>
      </c>
    </row>
    <row r="36" spans="1:4" ht="12.75">
      <c r="A36" s="1" t="s">
        <v>24</v>
      </c>
      <c r="B36" s="1">
        <v>1</v>
      </c>
      <c r="C36" t="s">
        <v>222</v>
      </c>
      <c r="D36" s="1" t="s">
        <v>220</v>
      </c>
    </row>
    <row r="37" spans="1:4" ht="12.75">
      <c r="A37" s="1" t="s">
        <v>24</v>
      </c>
      <c r="B37" s="1">
        <v>1</v>
      </c>
      <c r="C37" t="s">
        <v>222</v>
      </c>
      <c r="D37" s="1" t="s">
        <v>220</v>
      </c>
    </row>
    <row r="38" spans="1:4" ht="12.75">
      <c r="A38" s="1" t="s">
        <v>24</v>
      </c>
      <c r="B38" s="1">
        <v>1</v>
      </c>
      <c r="C38" t="s">
        <v>222</v>
      </c>
      <c r="D38" s="1" t="s">
        <v>220</v>
      </c>
    </row>
    <row r="39" spans="1:4" ht="12.75">
      <c r="A39" s="1" t="s">
        <v>24</v>
      </c>
      <c r="B39" s="1">
        <v>1</v>
      </c>
      <c r="C39" t="s">
        <v>222</v>
      </c>
      <c r="D39" s="1" t="s">
        <v>220</v>
      </c>
    </row>
    <row r="40" spans="1:4" ht="12.75">
      <c r="A40" s="1" t="s">
        <v>24</v>
      </c>
      <c r="B40" s="1">
        <v>1</v>
      </c>
      <c r="C40" t="s">
        <v>222</v>
      </c>
      <c r="D40" s="1" t="s">
        <v>220</v>
      </c>
    </row>
    <row r="41" spans="1:4" ht="12.75">
      <c r="A41" s="1" t="s">
        <v>24</v>
      </c>
      <c r="B41" s="1">
        <v>1</v>
      </c>
      <c r="C41" t="s">
        <v>222</v>
      </c>
      <c r="D41" s="1" t="s">
        <v>220</v>
      </c>
    </row>
    <row r="42" spans="1:4" ht="12.75">
      <c r="A42" s="1" t="s">
        <v>24</v>
      </c>
      <c r="B42" s="1">
        <v>1</v>
      </c>
      <c r="C42" t="s">
        <v>222</v>
      </c>
      <c r="D42" s="1" t="s">
        <v>220</v>
      </c>
    </row>
    <row r="43" spans="1:4" ht="12.75">
      <c r="A43" s="1" t="s">
        <v>24</v>
      </c>
      <c r="B43" s="1">
        <v>1</v>
      </c>
      <c r="C43" t="s">
        <v>222</v>
      </c>
      <c r="D43" s="1" t="s">
        <v>220</v>
      </c>
    </row>
    <row r="44" spans="1:4" ht="12.75">
      <c r="A44" s="1" t="s">
        <v>24</v>
      </c>
      <c r="B44" s="1">
        <v>1</v>
      </c>
      <c r="C44" t="s">
        <v>222</v>
      </c>
      <c r="D44" s="1" t="s">
        <v>220</v>
      </c>
    </row>
    <row r="45" spans="1:4" ht="12.75">
      <c r="A45" s="1" t="s">
        <v>24</v>
      </c>
      <c r="B45" s="1">
        <v>1</v>
      </c>
      <c r="C45" t="s">
        <v>222</v>
      </c>
      <c r="D45" s="1" t="s">
        <v>220</v>
      </c>
    </row>
    <row r="46" spans="1:4" ht="12.75">
      <c r="A46" s="1" t="s">
        <v>24</v>
      </c>
      <c r="B46" s="1">
        <v>1</v>
      </c>
      <c r="C46" t="s">
        <v>222</v>
      </c>
      <c r="D46" s="1" t="s">
        <v>220</v>
      </c>
    </row>
    <row r="47" spans="1:3" ht="12.75">
      <c r="A47" s="1" t="s">
        <v>24</v>
      </c>
      <c r="B47" s="1">
        <v>1</v>
      </c>
      <c r="C47" t="s">
        <v>222</v>
      </c>
    </row>
    <row r="48" spans="1:4" ht="12.75">
      <c r="A48" s="1" t="s">
        <v>24</v>
      </c>
      <c r="B48" s="1">
        <v>1</v>
      </c>
      <c r="C48" t="s">
        <v>222</v>
      </c>
      <c r="D48" s="1" t="s">
        <v>220</v>
      </c>
    </row>
    <row r="49" spans="1:4" ht="12.75">
      <c r="A49" s="1" t="s">
        <v>24</v>
      </c>
      <c r="B49" s="1">
        <v>1</v>
      </c>
      <c r="C49" t="s">
        <v>222</v>
      </c>
      <c r="D49" s="1" t="s">
        <v>220</v>
      </c>
    </row>
    <row r="50" spans="1:4" ht="12.75">
      <c r="A50" s="1" t="s">
        <v>24</v>
      </c>
      <c r="B50" s="1">
        <v>1</v>
      </c>
      <c r="C50" t="s">
        <v>222</v>
      </c>
      <c r="D50" s="1" t="s">
        <v>220</v>
      </c>
    </row>
    <row r="51" spans="1:4" ht="12.75">
      <c r="A51" s="1" t="s">
        <v>24</v>
      </c>
      <c r="B51" s="1">
        <v>1</v>
      </c>
      <c r="C51" t="s">
        <v>222</v>
      </c>
      <c r="D51" s="1" t="s">
        <v>220</v>
      </c>
    </row>
    <row r="52" spans="1:4" ht="12.75">
      <c r="A52" s="1" t="s">
        <v>24</v>
      </c>
      <c r="B52" s="1">
        <v>1</v>
      </c>
      <c r="C52" t="s">
        <v>222</v>
      </c>
      <c r="D52" s="1" t="s">
        <v>220</v>
      </c>
    </row>
    <row r="53" spans="1:4" ht="12.75">
      <c r="A53" s="1" t="s">
        <v>24</v>
      </c>
      <c r="B53" s="1">
        <v>1</v>
      </c>
      <c r="C53" t="s">
        <v>222</v>
      </c>
      <c r="D53" s="1" t="s">
        <v>220</v>
      </c>
    </row>
    <row r="54" spans="1:4" ht="12.75">
      <c r="A54" s="1" t="s">
        <v>24</v>
      </c>
      <c r="B54" s="1">
        <v>1</v>
      </c>
      <c r="C54" t="s">
        <v>222</v>
      </c>
      <c r="D54" s="1" t="s">
        <v>220</v>
      </c>
    </row>
    <row r="55" spans="1:4" ht="12.75">
      <c r="A55" s="1" t="s">
        <v>24</v>
      </c>
      <c r="B55" s="1">
        <v>1</v>
      </c>
      <c r="C55" t="s">
        <v>222</v>
      </c>
      <c r="D55" s="1" t="s">
        <v>220</v>
      </c>
    </row>
    <row r="56" spans="1:4" ht="12.75">
      <c r="A56" s="1" t="s">
        <v>24</v>
      </c>
      <c r="B56" s="1">
        <v>1</v>
      </c>
      <c r="C56" t="s">
        <v>222</v>
      </c>
      <c r="D56" s="1" t="s">
        <v>220</v>
      </c>
    </row>
    <row r="57" spans="1:4" ht="12.75">
      <c r="A57" s="1" t="s">
        <v>24</v>
      </c>
      <c r="B57" s="1">
        <v>1</v>
      </c>
      <c r="C57" t="s">
        <v>222</v>
      </c>
      <c r="D57" s="1" t="s">
        <v>220</v>
      </c>
    </row>
    <row r="58" spans="1:4" ht="12.75">
      <c r="A58" s="1" t="s">
        <v>24</v>
      </c>
      <c r="B58" s="1">
        <v>1</v>
      </c>
      <c r="C58" t="s">
        <v>222</v>
      </c>
      <c r="D58" s="1" t="s">
        <v>220</v>
      </c>
    </row>
    <row r="59" spans="1:4" ht="12.75">
      <c r="A59" s="1" t="s">
        <v>24</v>
      </c>
      <c r="B59" s="1">
        <v>1</v>
      </c>
      <c r="C59" t="s">
        <v>222</v>
      </c>
      <c r="D59" s="1" t="s">
        <v>220</v>
      </c>
    </row>
    <row r="60" spans="1:4" ht="12.75">
      <c r="A60" s="1" t="s">
        <v>26</v>
      </c>
      <c r="B60" s="1">
        <v>1</v>
      </c>
      <c r="C60" t="s">
        <v>29</v>
      </c>
      <c r="D60" s="1" t="s">
        <v>221</v>
      </c>
    </row>
    <row r="61" spans="1:4" ht="12.75">
      <c r="A61" s="1" t="s">
        <v>26</v>
      </c>
      <c r="B61" s="1">
        <v>1</v>
      </c>
      <c r="C61" t="s">
        <v>32</v>
      </c>
      <c r="D61" s="1" t="s">
        <v>221</v>
      </c>
    </row>
    <row r="62" spans="1:4" ht="12.75">
      <c r="A62" s="1" t="s">
        <v>26</v>
      </c>
      <c r="B62" s="1">
        <v>1</v>
      </c>
      <c r="C62" t="s">
        <v>32</v>
      </c>
      <c r="D62" s="1" t="s">
        <v>221</v>
      </c>
    </row>
    <row r="63" spans="1:4" ht="12.75">
      <c r="A63" s="1" t="s">
        <v>33</v>
      </c>
      <c r="B63" s="1">
        <v>1</v>
      </c>
      <c r="C63" t="s">
        <v>241</v>
      </c>
      <c r="D63" s="1" t="s">
        <v>220</v>
      </c>
    </row>
    <row r="64" spans="1:4" ht="12.75">
      <c r="A64" s="1" t="s">
        <v>33</v>
      </c>
      <c r="B64" s="1">
        <v>1</v>
      </c>
      <c r="C64" t="s">
        <v>241</v>
      </c>
      <c r="D64" s="1" t="s">
        <v>221</v>
      </c>
    </row>
    <row r="65" spans="1:4" ht="12.75">
      <c r="A65" s="1" t="s">
        <v>35</v>
      </c>
      <c r="B65" s="1">
        <v>1</v>
      </c>
      <c r="C65" t="s">
        <v>12</v>
      </c>
      <c r="D65" s="1" t="s">
        <v>220</v>
      </c>
    </row>
    <row r="66" spans="1:4" ht="12.75">
      <c r="A66" s="1" t="s">
        <v>35</v>
      </c>
      <c r="B66" s="1">
        <v>1</v>
      </c>
      <c r="C66" t="s">
        <v>12</v>
      </c>
      <c r="D66" s="1" t="s">
        <v>220</v>
      </c>
    </row>
    <row r="67" spans="1:4" ht="12.75">
      <c r="A67" s="1" t="s">
        <v>35</v>
      </c>
      <c r="B67" s="1">
        <v>1</v>
      </c>
      <c r="C67" t="s">
        <v>12</v>
      </c>
      <c r="D67" s="1" t="s">
        <v>220</v>
      </c>
    </row>
    <row r="68" spans="1:4" ht="12.75">
      <c r="A68" s="1" t="s">
        <v>35</v>
      </c>
      <c r="B68" s="1">
        <v>1</v>
      </c>
      <c r="C68" t="s">
        <v>15</v>
      </c>
      <c r="D68" s="1" t="s">
        <v>220</v>
      </c>
    </row>
    <row r="69" spans="1:4" ht="12.75">
      <c r="A69" s="1" t="s">
        <v>35</v>
      </c>
      <c r="B69" s="1">
        <v>1</v>
      </c>
      <c r="C69" t="s">
        <v>36</v>
      </c>
      <c r="D69" s="1" t="s">
        <v>220</v>
      </c>
    </row>
    <row r="70" spans="1:4" ht="12.75">
      <c r="A70" s="1" t="s">
        <v>35</v>
      </c>
      <c r="B70" s="1">
        <v>1</v>
      </c>
      <c r="C70" t="s">
        <v>36</v>
      </c>
      <c r="D70" s="1" t="s">
        <v>220</v>
      </c>
    </row>
    <row r="71" spans="1:4" ht="12.75">
      <c r="A71" s="1" t="s">
        <v>35</v>
      </c>
      <c r="B71" s="1">
        <v>1</v>
      </c>
      <c r="C71" t="s">
        <v>36</v>
      </c>
      <c r="D71" s="1" t="s">
        <v>220</v>
      </c>
    </row>
    <row r="72" spans="1:4" ht="12.75">
      <c r="A72" s="1" t="s">
        <v>35</v>
      </c>
      <c r="B72" s="1">
        <v>1</v>
      </c>
      <c r="C72" t="s">
        <v>36</v>
      </c>
      <c r="D72" s="1" t="s">
        <v>224</v>
      </c>
    </row>
    <row r="73" spans="1:4" ht="12.75">
      <c r="A73" s="1" t="s">
        <v>35</v>
      </c>
      <c r="B73" s="1">
        <v>1</v>
      </c>
      <c r="C73" t="s">
        <v>36</v>
      </c>
      <c r="D73" s="1" t="s">
        <v>220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86" r:id="rId1"/>
  <headerFooter alignWithMargins="0">
    <oddHeader xml:space="preserve">&amp;C&amp;"Arial,Fett"&amp;12&amp;EZuordnung von Hilfen zu den Trägern - BLB -   Dezember 2006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4" width="10.140625" style="0" bestFit="1" customWidth="1"/>
    <col min="5" max="5" width="11.7109375" style="0" bestFit="1" customWidth="1"/>
    <col min="6" max="6" width="2.00390625" style="0" bestFit="1" customWidth="1"/>
    <col min="7" max="7" width="8.7109375" style="0" bestFit="1" customWidth="1"/>
    <col min="8" max="8" width="18.8515625" style="0" bestFit="1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138</v>
      </c>
      <c r="C1" s="30" t="s">
        <v>65</v>
      </c>
      <c r="D1" s="30" t="s">
        <v>65</v>
      </c>
      <c r="E1" s="32" t="s">
        <v>164</v>
      </c>
      <c r="H1" s="1"/>
      <c r="I1" s="4" t="s">
        <v>171</v>
      </c>
    </row>
    <row r="2" spans="1:9" ht="12.75">
      <c r="A2" s="4" t="s">
        <v>168</v>
      </c>
      <c r="C2" s="30" t="s">
        <v>160</v>
      </c>
      <c r="D2" s="30" t="s">
        <v>162</v>
      </c>
      <c r="E2" s="30" t="s">
        <v>165</v>
      </c>
      <c r="G2" s="3" t="s">
        <v>172</v>
      </c>
      <c r="H2" s="1"/>
      <c r="I2" s="4" t="s">
        <v>111</v>
      </c>
    </row>
    <row r="3" spans="1:9" ht="12.75">
      <c r="A3" s="4" t="s">
        <v>169</v>
      </c>
      <c r="B3" s="4" t="s">
        <v>0</v>
      </c>
      <c r="C3" s="30" t="s">
        <v>161</v>
      </c>
      <c r="D3" s="30" t="s">
        <v>163</v>
      </c>
      <c r="E3" s="30" t="s">
        <v>163</v>
      </c>
      <c r="G3" s="3" t="s">
        <v>173</v>
      </c>
      <c r="H3" s="4" t="s">
        <v>110</v>
      </c>
      <c r="I3" s="31"/>
    </row>
    <row r="4" spans="1:10" ht="12.75">
      <c r="A4" s="22" t="s">
        <v>6</v>
      </c>
      <c r="B4" t="s">
        <v>83</v>
      </c>
      <c r="C4" s="29"/>
      <c r="D4" s="29">
        <v>4</v>
      </c>
      <c r="E4" s="29">
        <f>SUM(C4+C5+C6-D4)</f>
        <v>0</v>
      </c>
      <c r="F4" t="s">
        <v>69</v>
      </c>
      <c r="G4" s="22" t="s">
        <v>174</v>
      </c>
      <c r="H4" s="1" t="s">
        <v>193</v>
      </c>
      <c r="I4" s="28"/>
      <c r="J4" t="s">
        <v>113</v>
      </c>
    </row>
    <row r="5" spans="1:10" ht="12.75">
      <c r="A5" s="22" t="s">
        <v>7</v>
      </c>
      <c r="B5" t="s">
        <v>84</v>
      </c>
      <c r="C5" s="29">
        <v>4</v>
      </c>
      <c r="D5" s="29" t="s">
        <v>204</v>
      </c>
      <c r="E5" s="29" t="s">
        <v>194</v>
      </c>
      <c r="F5" t="s">
        <v>69</v>
      </c>
      <c r="G5" s="1" t="s">
        <v>174</v>
      </c>
      <c r="H5" s="1" t="s">
        <v>38</v>
      </c>
      <c r="I5" s="28">
        <v>243.04</v>
      </c>
      <c r="J5" t="s">
        <v>113</v>
      </c>
    </row>
    <row r="6" spans="1:10" ht="12.75">
      <c r="A6" s="22" t="s">
        <v>85</v>
      </c>
      <c r="B6" t="s">
        <v>86</v>
      </c>
      <c r="C6" s="29"/>
      <c r="D6" s="29" t="s">
        <v>204</v>
      </c>
      <c r="E6" s="29" t="s">
        <v>194</v>
      </c>
      <c r="F6" t="s">
        <v>71</v>
      </c>
      <c r="G6" s="1" t="s">
        <v>174</v>
      </c>
      <c r="H6" s="1" t="s">
        <v>87</v>
      </c>
      <c r="I6" s="28"/>
      <c r="J6" t="s">
        <v>113</v>
      </c>
    </row>
    <row r="7" spans="1:10" ht="12.75">
      <c r="A7" s="22" t="s">
        <v>8</v>
      </c>
      <c r="B7" t="s">
        <v>9</v>
      </c>
      <c r="C7" s="29">
        <v>1</v>
      </c>
      <c r="D7" s="29">
        <v>1</v>
      </c>
      <c r="E7" s="29">
        <f>SUM(C7-D7)</f>
        <v>0</v>
      </c>
      <c r="F7" t="s">
        <v>70</v>
      </c>
      <c r="G7" s="22" t="s">
        <v>175</v>
      </c>
      <c r="H7" s="1" t="s">
        <v>60</v>
      </c>
      <c r="I7" s="28"/>
      <c r="J7" t="s">
        <v>113</v>
      </c>
    </row>
    <row r="8" spans="1:10" ht="12.75">
      <c r="A8" s="22" t="s">
        <v>10</v>
      </c>
      <c r="B8" t="s">
        <v>166</v>
      </c>
      <c r="C8" s="29">
        <v>1</v>
      </c>
      <c r="D8" s="29">
        <v>1</v>
      </c>
      <c r="E8" s="29">
        <f>SUM(C8+C9+C11-D8)</f>
        <v>0</v>
      </c>
      <c r="F8" t="s">
        <v>71</v>
      </c>
      <c r="G8" s="22" t="s">
        <v>176</v>
      </c>
      <c r="H8" s="1" t="s">
        <v>192</v>
      </c>
      <c r="I8" s="28">
        <v>7068.26</v>
      </c>
      <c r="J8" t="s">
        <v>113</v>
      </c>
    </row>
    <row r="9" spans="1:10" ht="12.75">
      <c r="A9" s="22" t="s">
        <v>10</v>
      </c>
      <c r="B9" t="s">
        <v>206</v>
      </c>
      <c r="C9" s="29"/>
      <c r="D9" s="29" t="s">
        <v>204</v>
      </c>
      <c r="E9" s="29" t="s">
        <v>195</v>
      </c>
      <c r="F9" t="s">
        <v>71</v>
      </c>
      <c r="G9" s="1" t="s">
        <v>176</v>
      </c>
      <c r="H9" s="1" t="s">
        <v>103</v>
      </c>
      <c r="I9" s="28"/>
      <c r="J9" t="s">
        <v>113</v>
      </c>
    </row>
    <row r="10" spans="1:10" ht="12.75">
      <c r="A10" s="22" t="s">
        <v>88</v>
      </c>
      <c r="B10" t="s">
        <v>89</v>
      </c>
      <c r="C10" s="29">
        <v>1</v>
      </c>
      <c r="D10" s="29">
        <v>1</v>
      </c>
      <c r="E10" s="29">
        <f>SUM(C10-D10)</f>
        <v>0</v>
      </c>
      <c r="F10" t="s">
        <v>70</v>
      </c>
      <c r="G10" s="22" t="s">
        <v>177</v>
      </c>
      <c r="H10" s="1" t="s">
        <v>90</v>
      </c>
      <c r="I10" s="28">
        <v>-639.36</v>
      </c>
      <c r="J10" t="s">
        <v>113</v>
      </c>
    </row>
    <row r="11" spans="1:10" ht="12.75">
      <c r="A11" s="22" t="s">
        <v>108</v>
      </c>
      <c r="B11" t="s">
        <v>109</v>
      </c>
      <c r="C11" s="29"/>
      <c r="D11" s="29" t="s">
        <v>204</v>
      </c>
      <c r="E11" s="29" t="s">
        <v>195</v>
      </c>
      <c r="F11" t="s">
        <v>71</v>
      </c>
      <c r="G11" s="1" t="s">
        <v>176</v>
      </c>
      <c r="H11" s="1" t="s">
        <v>104</v>
      </c>
      <c r="I11" s="28"/>
      <c r="J11" t="s">
        <v>113</v>
      </c>
    </row>
    <row r="12" spans="1:9" ht="12.75">
      <c r="A12" s="22"/>
      <c r="C12" s="29" t="s">
        <v>205</v>
      </c>
      <c r="D12" s="29" t="s">
        <v>205</v>
      </c>
      <c r="E12" s="29" t="s">
        <v>205</v>
      </c>
      <c r="G12" s="1"/>
      <c r="H12" s="1"/>
      <c r="I12" s="29" t="s">
        <v>205</v>
      </c>
    </row>
    <row r="13" spans="1:10" ht="12.75">
      <c r="A13" s="22" t="s">
        <v>11</v>
      </c>
      <c r="B13" t="s">
        <v>12</v>
      </c>
      <c r="C13" s="29">
        <v>10</v>
      </c>
      <c r="D13" s="29" t="s">
        <v>204</v>
      </c>
      <c r="E13" s="29" t="s">
        <v>197</v>
      </c>
      <c r="F13" t="s">
        <v>70</v>
      </c>
      <c r="G13" s="1" t="s">
        <v>178</v>
      </c>
      <c r="H13" s="1" t="s">
        <v>40</v>
      </c>
      <c r="I13" s="28">
        <v>4279.84</v>
      </c>
      <c r="J13" t="s">
        <v>113</v>
      </c>
    </row>
    <row r="14" spans="1:10" ht="12.75">
      <c r="A14" s="22" t="s">
        <v>11</v>
      </c>
      <c r="B14" t="s">
        <v>13</v>
      </c>
      <c r="C14" s="29"/>
      <c r="D14" s="29" t="s">
        <v>204</v>
      </c>
      <c r="E14" s="29" t="s">
        <v>197</v>
      </c>
      <c r="F14" t="s">
        <v>70</v>
      </c>
      <c r="G14" s="1" t="s">
        <v>178</v>
      </c>
      <c r="H14" s="1" t="s">
        <v>41</v>
      </c>
      <c r="I14" s="28"/>
      <c r="J14" t="s">
        <v>113</v>
      </c>
    </row>
    <row r="15" spans="1:10" ht="12.75">
      <c r="A15" s="22" t="s">
        <v>11</v>
      </c>
      <c r="B15" t="s">
        <v>14</v>
      </c>
      <c r="C15" s="29">
        <v>1</v>
      </c>
      <c r="D15" s="29" t="s">
        <v>204</v>
      </c>
      <c r="E15" s="29" t="s">
        <v>197</v>
      </c>
      <c r="F15" t="s">
        <v>70</v>
      </c>
      <c r="G15" s="1" t="s">
        <v>178</v>
      </c>
      <c r="H15" s="1" t="s">
        <v>42</v>
      </c>
      <c r="I15" s="28"/>
      <c r="J15" t="s">
        <v>113</v>
      </c>
    </row>
    <row r="16" spans="1:10" ht="12.75">
      <c r="A16" s="22" t="s">
        <v>11</v>
      </c>
      <c r="B16" t="s">
        <v>15</v>
      </c>
      <c r="C16" s="29"/>
      <c r="D16" s="29" t="s">
        <v>204</v>
      </c>
      <c r="E16" s="29" t="s">
        <v>197</v>
      </c>
      <c r="F16" t="s">
        <v>70</v>
      </c>
      <c r="G16" s="1" t="s">
        <v>178</v>
      </c>
      <c r="H16" s="1" t="s">
        <v>43</v>
      </c>
      <c r="I16" s="28">
        <v>442.2</v>
      </c>
      <c r="J16" t="s">
        <v>113</v>
      </c>
    </row>
    <row r="17" spans="1:10" ht="12.75">
      <c r="A17" s="22" t="s">
        <v>16</v>
      </c>
      <c r="B17" t="s">
        <v>17</v>
      </c>
      <c r="C17" s="29">
        <v>1</v>
      </c>
      <c r="D17" s="29">
        <v>8</v>
      </c>
      <c r="E17" s="29">
        <f>SUM(C17-D17)</f>
        <v>-7</v>
      </c>
      <c r="F17" t="s">
        <v>70</v>
      </c>
      <c r="G17" s="22" t="s">
        <v>179</v>
      </c>
      <c r="H17" s="1" t="s">
        <v>39</v>
      </c>
      <c r="I17" s="28">
        <v>802.9</v>
      </c>
      <c r="J17" t="s">
        <v>113</v>
      </c>
    </row>
    <row r="18" spans="1:10" ht="12.75">
      <c r="A18" s="22" t="s">
        <v>18</v>
      </c>
      <c r="B18" t="s">
        <v>19</v>
      </c>
      <c r="C18" s="29">
        <v>7</v>
      </c>
      <c r="D18" s="29">
        <v>8</v>
      </c>
      <c r="E18" s="29">
        <f>SUM(C18-D18)</f>
        <v>-1</v>
      </c>
      <c r="F18" t="s">
        <v>70</v>
      </c>
      <c r="G18" s="22" t="s">
        <v>180</v>
      </c>
      <c r="H18" s="1" t="s">
        <v>44</v>
      </c>
      <c r="I18" s="28">
        <v>5687.35</v>
      </c>
      <c r="J18" t="s">
        <v>113</v>
      </c>
    </row>
    <row r="19" spans="1:10" ht="12.75">
      <c r="A19" s="22" t="s">
        <v>20</v>
      </c>
      <c r="B19" t="s">
        <v>21</v>
      </c>
      <c r="C19" s="29">
        <v>35</v>
      </c>
      <c r="D19" s="29">
        <v>35</v>
      </c>
      <c r="E19" s="29">
        <f>SUM(C19-D19)</f>
        <v>0</v>
      </c>
      <c r="F19" t="s">
        <v>70</v>
      </c>
      <c r="G19" s="22" t="s">
        <v>181</v>
      </c>
      <c r="H19" s="1" t="s">
        <v>45</v>
      </c>
      <c r="I19" s="28">
        <v>37857.76</v>
      </c>
      <c r="J19" t="s">
        <v>113</v>
      </c>
    </row>
    <row r="20" spans="1:9" ht="12.75">
      <c r="A20" s="22"/>
      <c r="C20" s="29" t="s">
        <v>205</v>
      </c>
      <c r="D20" s="29" t="s">
        <v>205</v>
      </c>
      <c r="E20" s="29" t="s">
        <v>205</v>
      </c>
      <c r="G20" s="1"/>
      <c r="H20" s="1"/>
      <c r="I20" s="29" t="s">
        <v>205</v>
      </c>
    </row>
    <row r="21" spans="1:10" ht="12.75">
      <c r="A21" s="22" t="s">
        <v>22</v>
      </c>
      <c r="B21" t="s">
        <v>23</v>
      </c>
      <c r="C21" s="29">
        <v>8</v>
      </c>
      <c r="D21" s="29">
        <v>9</v>
      </c>
      <c r="E21" s="29">
        <f>SUM(C21-D21)</f>
        <v>-1</v>
      </c>
      <c r="F21" t="s">
        <v>69</v>
      </c>
      <c r="G21" s="22" t="s">
        <v>182</v>
      </c>
      <c r="H21" s="1" t="s">
        <v>46</v>
      </c>
      <c r="I21" s="28">
        <v>7514.04</v>
      </c>
      <c r="J21" t="s">
        <v>113</v>
      </c>
    </row>
    <row r="22" spans="1:10" ht="12.75">
      <c r="A22" s="22" t="s">
        <v>94</v>
      </c>
      <c r="B22" t="s">
        <v>93</v>
      </c>
      <c r="C22" s="29"/>
      <c r="D22" s="29" t="s">
        <v>204</v>
      </c>
      <c r="E22" s="29" t="s">
        <v>198</v>
      </c>
      <c r="F22" t="s">
        <v>69</v>
      </c>
      <c r="G22" s="1" t="s">
        <v>183</v>
      </c>
      <c r="H22" s="1" t="s">
        <v>91</v>
      </c>
      <c r="I22" s="28"/>
      <c r="J22" t="s">
        <v>113</v>
      </c>
    </row>
    <row r="23" spans="1:9" ht="12.75">
      <c r="A23" s="22"/>
      <c r="C23" s="29" t="s">
        <v>205</v>
      </c>
      <c r="D23" s="29" t="s">
        <v>205</v>
      </c>
      <c r="E23" s="29" t="s">
        <v>205</v>
      </c>
      <c r="G23" s="1"/>
      <c r="H23" s="1"/>
      <c r="I23" s="29" t="s">
        <v>205</v>
      </c>
    </row>
    <row r="24" spans="1:10" ht="12.75">
      <c r="A24" s="22" t="s">
        <v>24</v>
      </c>
      <c r="B24" t="s">
        <v>142</v>
      </c>
      <c r="C24" s="29">
        <v>18</v>
      </c>
      <c r="D24" s="29">
        <v>31</v>
      </c>
      <c r="E24" s="29">
        <f>SUM(C24+C25+C26+C27+C28+C29+C22-D24)</f>
        <v>-3</v>
      </c>
      <c r="F24" t="s">
        <v>71</v>
      </c>
      <c r="G24" s="22" t="s">
        <v>183</v>
      </c>
      <c r="H24" s="1" t="s">
        <v>199</v>
      </c>
      <c r="I24" s="28">
        <v>12820.75</v>
      </c>
      <c r="J24" t="s">
        <v>113</v>
      </c>
    </row>
    <row r="25" spans="1:10" ht="12.75">
      <c r="A25" s="22" t="s">
        <v>24</v>
      </c>
      <c r="B25" t="s">
        <v>25</v>
      </c>
      <c r="C25" s="29">
        <v>1</v>
      </c>
      <c r="D25" s="29" t="s">
        <v>204</v>
      </c>
      <c r="E25" s="29" t="s">
        <v>198</v>
      </c>
      <c r="F25" t="s">
        <v>71</v>
      </c>
      <c r="G25" s="1" t="s">
        <v>183</v>
      </c>
      <c r="H25" s="1" t="s">
        <v>47</v>
      </c>
      <c r="I25" s="28">
        <v>1054.83</v>
      </c>
      <c r="J25" t="s">
        <v>113</v>
      </c>
    </row>
    <row r="26" spans="1:10" ht="12.75">
      <c r="A26" s="22" t="s">
        <v>24</v>
      </c>
      <c r="B26" t="s">
        <v>143</v>
      </c>
      <c r="C26" s="29">
        <v>9</v>
      </c>
      <c r="D26" s="29" t="s">
        <v>204</v>
      </c>
      <c r="E26" s="29" t="s">
        <v>198</v>
      </c>
      <c r="F26" t="s">
        <v>71</v>
      </c>
      <c r="G26" s="1" t="s">
        <v>183</v>
      </c>
      <c r="H26" s="1" t="s">
        <v>48</v>
      </c>
      <c r="I26" s="28">
        <v>15394.75</v>
      </c>
      <c r="J26" t="s">
        <v>113</v>
      </c>
    </row>
    <row r="27" spans="1:10" ht="12.75">
      <c r="A27" s="22" t="s">
        <v>24</v>
      </c>
      <c r="B27" t="s">
        <v>144</v>
      </c>
      <c r="C27" s="29"/>
      <c r="D27" s="29" t="s">
        <v>204</v>
      </c>
      <c r="E27" s="29" t="s">
        <v>198</v>
      </c>
      <c r="F27" t="s">
        <v>71</v>
      </c>
      <c r="G27" s="1" t="s">
        <v>183</v>
      </c>
      <c r="H27" s="1" t="s">
        <v>49</v>
      </c>
      <c r="I27" s="28">
        <v>125.25</v>
      </c>
      <c r="J27" t="s">
        <v>113</v>
      </c>
    </row>
    <row r="28" spans="1:10" ht="12.75">
      <c r="A28" s="22" t="s">
        <v>24</v>
      </c>
      <c r="B28" t="s">
        <v>92</v>
      </c>
      <c r="C28" s="29"/>
      <c r="D28" s="29" t="s">
        <v>204</v>
      </c>
      <c r="E28" s="29" t="s">
        <v>198</v>
      </c>
      <c r="F28" t="s">
        <v>71</v>
      </c>
      <c r="G28" s="1" t="s">
        <v>183</v>
      </c>
      <c r="H28" s="1" t="s">
        <v>78</v>
      </c>
      <c r="I28" s="28"/>
      <c r="J28" t="s">
        <v>113</v>
      </c>
    </row>
    <row r="29" spans="1:10" ht="12.75">
      <c r="A29" s="22" t="s">
        <v>24</v>
      </c>
      <c r="B29" t="s">
        <v>95</v>
      </c>
      <c r="C29" s="29"/>
      <c r="D29" s="29" t="s">
        <v>204</v>
      </c>
      <c r="E29" s="29" t="s">
        <v>198</v>
      </c>
      <c r="F29" t="s">
        <v>71</v>
      </c>
      <c r="G29" s="1" t="s">
        <v>183</v>
      </c>
      <c r="H29" s="1" t="s">
        <v>77</v>
      </c>
      <c r="I29" s="28">
        <v>5186.42</v>
      </c>
      <c r="J29" t="s">
        <v>113</v>
      </c>
    </row>
    <row r="30" spans="1:9" ht="12.75">
      <c r="A30" s="22"/>
      <c r="C30" s="29" t="s">
        <v>205</v>
      </c>
      <c r="D30" s="29" t="s">
        <v>205</v>
      </c>
      <c r="E30" s="29" t="s">
        <v>205</v>
      </c>
      <c r="G30" s="1"/>
      <c r="H30" s="1"/>
      <c r="I30" s="29" t="s">
        <v>205</v>
      </c>
    </row>
    <row r="31" spans="1:10" ht="12.75">
      <c r="A31" s="22" t="s">
        <v>26</v>
      </c>
      <c r="B31" t="s">
        <v>27</v>
      </c>
      <c r="C31" s="29">
        <v>5</v>
      </c>
      <c r="D31" s="29">
        <v>10</v>
      </c>
      <c r="E31" s="29">
        <f>SUM(C31+C35-D31)</f>
        <v>-1</v>
      </c>
      <c r="F31" t="s">
        <v>71</v>
      </c>
      <c r="G31" s="22" t="s">
        <v>184</v>
      </c>
      <c r="H31" s="1" t="s">
        <v>200</v>
      </c>
      <c r="I31" s="28">
        <v>15465.32</v>
      </c>
      <c r="J31" t="s">
        <v>113</v>
      </c>
    </row>
    <row r="32" spans="1:10" ht="12.75">
      <c r="A32" s="22" t="s">
        <v>26</v>
      </c>
      <c r="B32" t="s">
        <v>28</v>
      </c>
      <c r="C32" s="29">
        <v>3</v>
      </c>
      <c r="D32" s="29">
        <v>3</v>
      </c>
      <c r="E32" s="29">
        <f>SUM(C32-D32)</f>
        <v>0</v>
      </c>
      <c r="F32" t="s">
        <v>71</v>
      </c>
      <c r="G32" s="22" t="s">
        <v>185</v>
      </c>
      <c r="H32" s="1" t="s">
        <v>51</v>
      </c>
      <c r="I32" s="28">
        <v>6743.5</v>
      </c>
      <c r="J32" t="s">
        <v>113</v>
      </c>
    </row>
    <row r="33" spans="1:10" ht="12.75">
      <c r="A33" s="22" t="s">
        <v>26</v>
      </c>
      <c r="B33" t="s">
        <v>29</v>
      </c>
      <c r="C33" s="29">
        <v>5</v>
      </c>
      <c r="D33" s="29">
        <v>5</v>
      </c>
      <c r="E33" s="29">
        <f>SUM(C33-D33)</f>
        <v>0</v>
      </c>
      <c r="F33" t="s">
        <v>71</v>
      </c>
      <c r="G33" s="22" t="s">
        <v>186</v>
      </c>
      <c r="H33" s="1" t="s">
        <v>52</v>
      </c>
      <c r="I33" s="28">
        <v>5116.09</v>
      </c>
      <c r="J33" t="s">
        <v>113</v>
      </c>
    </row>
    <row r="34" spans="1:10" ht="12.75">
      <c r="A34" s="22" t="s">
        <v>26</v>
      </c>
      <c r="B34" t="s">
        <v>30</v>
      </c>
      <c r="C34" s="29">
        <v>27</v>
      </c>
      <c r="D34" s="29">
        <v>28</v>
      </c>
      <c r="E34" s="29">
        <f>SUM(C34-D34)</f>
        <v>-1</v>
      </c>
      <c r="F34" t="s">
        <v>71</v>
      </c>
      <c r="G34" s="22" t="s">
        <v>187</v>
      </c>
      <c r="H34" s="1" t="s">
        <v>53</v>
      </c>
      <c r="I34" s="28">
        <v>98951.78</v>
      </c>
      <c r="J34" t="s">
        <v>113</v>
      </c>
    </row>
    <row r="35" spans="1:10" ht="12.75">
      <c r="A35" s="22" t="s">
        <v>26</v>
      </c>
      <c r="B35" t="s">
        <v>31</v>
      </c>
      <c r="C35" s="29">
        <v>4</v>
      </c>
      <c r="D35" s="29" t="s">
        <v>204</v>
      </c>
      <c r="E35" s="29" t="s">
        <v>201</v>
      </c>
      <c r="F35" t="s">
        <v>71</v>
      </c>
      <c r="G35" s="1" t="s">
        <v>184</v>
      </c>
      <c r="H35" s="1" t="s">
        <v>50</v>
      </c>
      <c r="I35" s="28"/>
      <c r="J35" t="s">
        <v>113</v>
      </c>
    </row>
    <row r="36" spans="1:10" ht="12.75">
      <c r="A36" s="22" t="s">
        <v>26</v>
      </c>
      <c r="B36" t="s">
        <v>32</v>
      </c>
      <c r="C36" s="29">
        <v>9</v>
      </c>
      <c r="D36" s="29">
        <v>11</v>
      </c>
      <c r="E36" s="29">
        <f>SUM(C36-D36)</f>
        <v>-2</v>
      </c>
      <c r="F36" t="s">
        <v>71</v>
      </c>
      <c r="G36" s="22" t="s">
        <v>188</v>
      </c>
      <c r="H36" s="1" t="s">
        <v>54</v>
      </c>
      <c r="I36" s="28">
        <v>38606.94</v>
      </c>
      <c r="J36" t="s">
        <v>113</v>
      </c>
    </row>
    <row r="37" spans="1:10" ht="12.75">
      <c r="A37" s="22" t="s">
        <v>33</v>
      </c>
      <c r="B37" t="s">
        <v>82</v>
      </c>
      <c r="C37" s="29">
        <v>1</v>
      </c>
      <c r="D37" s="29">
        <v>1</v>
      </c>
      <c r="E37" s="29">
        <f>SUM(C37-D37)</f>
        <v>0</v>
      </c>
      <c r="F37" t="s">
        <v>70</v>
      </c>
      <c r="G37" s="22" t="s">
        <v>189</v>
      </c>
      <c r="H37" s="1" t="s">
        <v>55</v>
      </c>
      <c r="I37" s="28">
        <v>1210.88</v>
      </c>
      <c r="J37" t="s">
        <v>113</v>
      </c>
    </row>
    <row r="38" spans="1:10" ht="12.75">
      <c r="A38" s="22" t="s">
        <v>33</v>
      </c>
      <c r="B38" t="s">
        <v>34</v>
      </c>
      <c r="C38" s="29">
        <v>2</v>
      </c>
      <c r="D38" s="29">
        <v>2</v>
      </c>
      <c r="E38" s="29">
        <f>SUM(C38-D38)</f>
        <v>0</v>
      </c>
      <c r="F38" t="s">
        <v>71</v>
      </c>
      <c r="G38" s="22" t="s">
        <v>190</v>
      </c>
      <c r="H38" s="1" t="s">
        <v>56</v>
      </c>
      <c r="I38" s="28">
        <v>2497.95</v>
      </c>
      <c r="J38" t="s">
        <v>113</v>
      </c>
    </row>
    <row r="39" spans="1:9" ht="12.75">
      <c r="A39" s="22"/>
      <c r="C39" s="29" t="s">
        <v>205</v>
      </c>
      <c r="D39" s="29" t="s">
        <v>205</v>
      </c>
      <c r="E39" s="29" t="s">
        <v>205</v>
      </c>
      <c r="G39" s="1"/>
      <c r="H39" s="1"/>
      <c r="I39" s="29" t="s">
        <v>205</v>
      </c>
    </row>
    <row r="40" spans="1:10" ht="12.75">
      <c r="A40" s="22" t="s">
        <v>35</v>
      </c>
      <c r="B40" t="s">
        <v>12</v>
      </c>
      <c r="C40" s="29">
        <v>5</v>
      </c>
      <c r="D40" s="29">
        <v>31</v>
      </c>
      <c r="E40" s="29">
        <f>SUM(C40+C41+C42+C13+C14+C15+C16-D40)</f>
        <v>-8</v>
      </c>
      <c r="F40" t="s">
        <v>70</v>
      </c>
      <c r="G40" s="22" t="s">
        <v>178</v>
      </c>
      <c r="H40" s="1" t="s">
        <v>196</v>
      </c>
      <c r="I40" s="28"/>
      <c r="J40" t="s">
        <v>113</v>
      </c>
    </row>
    <row r="41" spans="1:10" ht="12.75">
      <c r="A41" s="22" t="s">
        <v>35</v>
      </c>
      <c r="B41" t="s">
        <v>15</v>
      </c>
      <c r="C41" s="29">
        <v>2</v>
      </c>
      <c r="D41" s="29" t="s">
        <v>204</v>
      </c>
      <c r="E41" s="29" t="s">
        <v>197</v>
      </c>
      <c r="F41" t="s">
        <v>70</v>
      </c>
      <c r="G41" s="1" t="s">
        <v>178</v>
      </c>
      <c r="H41" s="1" t="s">
        <v>58</v>
      </c>
      <c r="I41" s="28">
        <v>663.3</v>
      </c>
      <c r="J41" t="s">
        <v>113</v>
      </c>
    </row>
    <row r="42" spans="1:10" ht="12.75">
      <c r="A42" s="22" t="s">
        <v>35</v>
      </c>
      <c r="B42" t="s">
        <v>36</v>
      </c>
      <c r="C42" s="29">
        <v>5</v>
      </c>
      <c r="D42" s="29" t="s">
        <v>204</v>
      </c>
      <c r="E42" s="29" t="s">
        <v>197</v>
      </c>
      <c r="F42" t="s">
        <v>70</v>
      </c>
      <c r="G42" s="1" t="s">
        <v>178</v>
      </c>
      <c r="H42" s="1" t="s">
        <v>59</v>
      </c>
      <c r="I42" s="28">
        <v>1544.64</v>
      </c>
      <c r="J42" t="s">
        <v>113</v>
      </c>
    </row>
    <row r="43" spans="1:9" ht="12.75">
      <c r="A43" s="22"/>
      <c r="C43" s="29" t="s">
        <v>205</v>
      </c>
      <c r="D43" s="29" t="s">
        <v>205</v>
      </c>
      <c r="E43" s="29" t="s">
        <v>205</v>
      </c>
      <c r="G43" s="1"/>
      <c r="H43" s="1"/>
      <c r="I43" s="29" t="s">
        <v>205</v>
      </c>
    </row>
    <row r="44" spans="1:10" ht="12.75">
      <c r="A44" s="22" t="s">
        <v>96</v>
      </c>
      <c r="B44" t="s">
        <v>99</v>
      </c>
      <c r="C44" s="29"/>
      <c r="D44" s="29">
        <v>1</v>
      </c>
      <c r="E44" s="29">
        <f>SUM(C44+C45+C46+C47-D44)</f>
        <v>0</v>
      </c>
      <c r="F44" t="s">
        <v>71</v>
      </c>
      <c r="G44" s="22" t="s">
        <v>191</v>
      </c>
      <c r="H44" s="1" t="s">
        <v>203</v>
      </c>
      <c r="I44" s="28"/>
      <c r="J44" t="s">
        <v>113</v>
      </c>
    </row>
    <row r="45" spans="1:10" ht="12.75">
      <c r="A45" s="22" t="s">
        <v>96</v>
      </c>
      <c r="B45" t="s">
        <v>100</v>
      </c>
      <c r="C45" s="29"/>
      <c r="D45" s="29" t="s">
        <v>204</v>
      </c>
      <c r="E45" s="29" t="s">
        <v>202</v>
      </c>
      <c r="F45" t="s">
        <v>70</v>
      </c>
      <c r="G45" s="1" t="s">
        <v>191</v>
      </c>
      <c r="H45" s="1" t="s">
        <v>101</v>
      </c>
      <c r="I45" s="28"/>
      <c r="J45" t="s">
        <v>113</v>
      </c>
    </row>
    <row r="46" spans="1:10" ht="12.75">
      <c r="A46" s="22" t="s">
        <v>96</v>
      </c>
      <c r="B46" t="s">
        <v>97</v>
      </c>
      <c r="C46" s="29">
        <v>1</v>
      </c>
      <c r="D46" s="29" t="s">
        <v>204</v>
      </c>
      <c r="E46" s="29" t="s">
        <v>202</v>
      </c>
      <c r="F46" t="s">
        <v>70</v>
      </c>
      <c r="G46" s="1" t="s">
        <v>191</v>
      </c>
      <c r="H46" s="1" t="s">
        <v>155</v>
      </c>
      <c r="I46" s="28">
        <v>389</v>
      </c>
      <c r="J46" t="s">
        <v>113</v>
      </c>
    </row>
    <row r="47" spans="1:10" ht="12.75">
      <c r="A47" s="22" t="s">
        <v>96</v>
      </c>
      <c r="B47" t="s">
        <v>102</v>
      </c>
      <c r="C47" s="29"/>
      <c r="D47" s="29" t="s">
        <v>204</v>
      </c>
      <c r="E47" s="29" t="s">
        <v>202</v>
      </c>
      <c r="F47" t="s">
        <v>71</v>
      </c>
      <c r="G47" s="1" t="s">
        <v>191</v>
      </c>
      <c r="H47" s="1" t="s">
        <v>156</v>
      </c>
      <c r="I47" s="28"/>
      <c r="J47" t="s">
        <v>113</v>
      </c>
    </row>
    <row r="48" spans="1:8" ht="12.75">
      <c r="A48" s="22"/>
      <c r="H48" s="1"/>
    </row>
    <row r="49" spans="1:8" ht="12.75">
      <c r="A49" s="37">
        <v>39099</v>
      </c>
      <c r="B49" s="12" t="s">
        <v>210</v>
      </c>
      <c r="H49" s="1"/>
    </row>
    <row r="50" spans="1:8" ht="12.75">
      <c r="A50" s="38"/>
      <c r="B50" s="35" t="s">
        <v>207</v>
      </c>
      <c r="H50" s="1"/>
    </row>
    <row r="51" spans="1:10" ht="12.75">
      <c r="A51" s="38">
        <v>39078</v>
      </c>
      <c r="B51" s="12" t="s">
        <v>208</v>
      </c>
      <c r="C51" s="3">
        <f>SUM(C4:C47)</f>
        <v>166</v>
      </c>
      <c r="D51" s="4">
        <f>SUM(D4:D47)</f>
        <v>190</v>
      </c>
      <c r="E51" s="4">
        <f>SUM(E4+E7+E8+E10+E17+E18+E19+E21+E24+E31+E32+E33+E34+E36+E37+E38+E40+E44)</f>
        <v>-24</v>
      </c>
      <c r="H51" s="36" t="s">
        <v>209</v>
      </c>
      <c r="I51" s="19">
        <f>SUM(I4:I47)</f>
        <v>269027.43000000005</v>
      </c>
      <c r="J51" t="s">
        <v>113</v>
      </c>
    </row>
    <row r="52" ht="12.75">
      <c r="B52" s="5" t="s">
        <v>72</v>
      </c>
    </row>
    <row r="53" spans="3:9" ht="12.75">
      <c r="C53" s="4" t="s">
        <v>76</v>
      </c>
      <c r="D53" s="4"/>
      <c r="E53" s="4"/>
      <c r="F53" s="4"/>
      <c r="G53" s="4"/>
      <c r="H53" s="4"/>
      <c r="I53" s="4" t="s">
        <v>112</v>
      </c>
    </row>
    <row r="54" spans="2:10" ht="12.75">
      <c r="B54" s="11" t="s">
        <v>73</v>
      </c>
      <c r="C54" s="2">
        <f>SUM(C7+C10+C13+C14+C15+C16+C17+C18+C19+C37+C40+C41+C42+C45+C46)</f>
        <v>70</v>
      </c>
      <c r="D54" s="2"/>
      <c r="E54" s="2"/>
      <c r="F54" s="2"/>
      <c r="G54" s="2"/>
      <c r="H54" s="2"/>
      <c r="I54" s="18">
        <f>SUM(I7+I10+I13+I14+I15+I16+I17+I18+I19+I37+I40+I41+I42+I45+I46)</f>
        <v>52238.51</v>
      </c>
      <c r="J54" t="s">
        <v>113</v>
      </c>
    </row>
    <row r="55" spans="2:10" ht="12.75">
      <c r="B55" s="11" t="s">
        <v>74</v>
      </c>
      <c r="C55" s="2">
        <f>SUM(C4+C5+C21+C22)</f>
        <v>12</v>
      </c>
      <c r="D55" s="2"/>
      <c r="E55" s="2"/>
      <c r="F55" s="2"/>
      <c r="G55" s="2"/>
      <c r="H55" s="2"/>
      <c r="I55" s="18">
        <f>SUM(I4+I5+I21+I22)</f>
        <v>7757.08</v>
      </c>
      <c r="J55" t="s">
        <v>113</v>
      </c>
    </row>
    <row r="56" spans="2:10" ht="12.75">
      <c r="B56" s="11" t="s">
        <v>75</v>
      </c>
      <c r="C56" s="2">
        <f>SUM(C6+C8+C9+C11+C24+C25+C26+C27+C28+C29+C31+C32+C33+C34+C35+C36+C38+C44+C47)</f>
        <v>84</v>
      </c>
      <c r="D56" s="2"/>
      <c r="E56" s="2"/>
      <c r="F56" s="2"/>
      <c r="G56" s="2"/>
      <c r="H56" s="2"/>
      <c r="I56" s="18">
        <f>SUM(I6+I8+I9+I11+I24+I25+I26+I27+I28+I29+I31+I32+I33+I34+I35+I36+I38+I44+I47)</f>
        <v>209031.84000000003</v>
      </c>
      <c r="J56" t="s">
        <v>113</v>
      </c>
    </row>
    <row r="57" spans="2:10" ht="12.75">
      <c r="B57" s="11" t="s">
        <v>79</v>
      </c>
      <c r="C57" s="3">
        <f>SUM(C54:C56)</f>
        <v>166</v>
      </c>
      <c r="D57" s="42" t="s">
        <v>253</v>
      </c>
      <c r="E57" s="3"/>
      <c r="F57" s="3"/>
      <c r="G57" s="3"/>
      <c r="H57" s="3"/>
      <c r="I57" s="19">
        <f>SUM(I54:I56)</f>
        <v>269027.43000000005</v>
      </c>
      <c r="J57" t="s">
        <v>113</v>
      </c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72" r:id="rId2"/>
  <headerFooter alignWithMargins="0">
    <oddHeader>&amp;C&amp;"Arial,Fett"&amp;12&amp;EÜbersicht der Fallzahlen und des Ausgabe-IST's - RSD A   - Dezember 2006</oddHeader>
    <oddFooter>&amp;R&amp;8&amp;UDiese Aufstellung finden Sie auch unter :            
JugTransfer / FaRef.4 (...) / FB 4 &amp;UHaushalt / HzE Statistik / HzE Statistik 2006 / HzE Statistik 1206 / Tabelle RSD 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2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0" customWidth="1"/>
    <col min="2" max="2" width="6.421875" style="0" customWidth="1"/>
    <col min="3" max="3" width="52.140625" style="0" customWidth="1"/>
    <col min="4" max="4" width="19.28125" style="0" customWidth="1"/>
    <col min="5" max="5" width="13.57421875" style="0" customWidth="1"/>
  </cols>
  <sheetData>
    <row r="1" spans="1:5" ht="12.75">
      <c r="A1" s="3" t="s">
        <v>138</v>
      </c>
      <c r="B1" s="3" t="s">
        <v>140</v>
      </c>
      <c r="C1" s="3" t="s">
        <v>0</v>
      </c>
      <c r="D1" s="3" t="s">
        <v>136</v>
      </c>
      <c r="E1" s="3"/>
    </row>
    <row r="2" spans="1:5" ht="12.75">
      <c r="A2" s="3" t="s">
        <v>139</v>
      </c>
      <c r="B2" s="3" t="s">
        <v>0</v>
      </c>
      <c r="E2" s="3" t="s">
        <v>158</v>
      </c>
    </row>
    <row r="3" ht="4.5" customHeight="1"/>
    <row r="4" spans="1:5" ht="12.75">
      <c r="A4" t="s">
        <v>7</v>
      </c>
      <c r="B4" s="43">
        <v>1</v>
      </c>
      <c r="C4" t="s">
        <v>231</v>
      </c>
      <c r="D4" t="s">
        <v>220</v>
      </c>
      <c r="E4" t="s">
        <v>233</v>
      </c>
    </row>
    <row r="5" spans="1:5" ht="13.5" customHeight="1">
      <c r="A5" t="s">
        <v>7</v>
      </c>
      <c r="B5" s="43">
        <v>1</v>
      </c>
      <c r="C5" t="s">
        <v>231</v>
      </c>
      <c r="D5" t="s">
        <v>220</v>
      </c>
      <c r="E5" t="s">
        <v>233</v>
      </c>
    </row>
    <row r="6" spans="1:5" ht="12.75">
      <c r="A6" t="s">
        <v>7</v>
      </c>
      <c r="B6" s="43">
        <v>1</v>
      </c>
      <c r="C6" t="s">
        <v>231</v>
      </c>
      <c r="D6" t="s">
        <v>220</v>
      </c>
      <c r="E6" t="s">
        <v>233</v>
      </c>
    </row>
    <row r="7" spans="1:5" ht="12.75">
      <c r="A7" t="s">
        <v>7</v>
      </c>
      <c r="B7" s="43">
        <v>1</v>
      </c>
      <c r="C7" t="s">
        <v>231</v>
      </c>
      <c r="D7" t="s">
        <v>221</v>
      </c>
      <c r="E7" t="s">
        <v>226</v>
      </c>
    </row>
    <row r="8" spans="1:5" ht="12.75">
      <c r="A8" t="s">
        <v>8</v>
      </c>
      <c r="B8" s="43">
        <v>1</v>
      </c>
      <c r="C8" t="s">
        <v>9</v>
      </c>
      <c r="D8" t="s">
        <v>220</v>
      </c>
      <c r="E8" t="s">
        <v>233</v>
      </c>
    </row>
    <row r="9" spans="1:5" ht="12.75">
      <c r="A9" t="s">
        <v>10</v>
      </c>
      <c r="B9" s="43">
        <v>1</v>
      </c>
      <c r="C9" t="s">
        <v>246</v>
      </c>
      <c r="D9" t="s">
        <v>220</v>
      </c>
      <c r="E9" t="s">
        <v>233</v>
      </c>
    </row>
    <row r="10" spans="1:5" ht="12.75">
      <c r="A10" t="s">
        <v>88</v>
      </c>
      <c r="B10" s="43">
        <v>1</v>
      </c>
      <c r="C10" t="s">
        <v>242</v>
      </c>
      <c r="D10" t="s">
        <v>220</v>
      </c>
      <c r="E10" t="s">
        <v>226</v>
      </c>
    </row>
    <row r="11" spans="1:5" ht="12.75">
      <c r="A11" t="s">
        <v>11</v>
      </c>
      <c r="B11" s="43">
        <v>1</v>
      </c>
      <c r="C11" t="s">
        <v>12</v>
      </c>
      <c r="D11" t="s">
        <v>220</v>
      </c>
      <c r="E11" t="s">
        <v>233</v>
      </c>
    </row>
    <row r="12" spans="1:5" ht="12.75">
      <c r="A12" t="s">
        <v>11</v>
      </c>
      <c r="B12" s="43">
        <v>1</v>
      </c>
      <c r="C12" t="s">
        <v>12</v>
      </c>
      <c r="D12" t="s">
        <v>220</v>
      </c>
      <c r="E12" t="s">
        <v>226</v>
      </c>
    </row>
    <row r="13" spans="1:5" ht="12.75">
      <c r="A13" t="s">
        <v>11</v>
      </c>
      <c r="B13" s="43">
        <v>1</v>
      </c>
      <c r="C13" t="s">
        <v>12</v>
      </c>
      <c r="D13" t="s">
        <v>221</v>
      </c>
      <c r="E13" t="s">
        <v>226</v>
      </c>
    </row>
    <row r="14" spans="1:5" ht="12.75">
      <c r="A14" t="s">
        <v>11</v>
      </c>
      <c r="B14" s="43">
        <v>1</v>
      </c>
      <c r="C14" t="s">
        <v>12</v>
      </c>
      <c r="D14" t="s">
        <v>220</v>
      </c>
      <c r="E14" t="s">
        <v>233</v>
      </c>
    </row>
    <row r="15" spans="1:5" ht="12.75">
      <c r="A15" t="s">
        <v>11</v>
      </c>
      <c r="B15" s="43">
        <v>1</v>
      </c>
      <c r="C15" t="s">
        <v>12</v>
      </c>
      <c r="D15" t="s">
        <v>221</v>
      </c>
      <c r="E15" t="s">
        <v>233</v>
      </c>
    </row>
    <row r="16" spans="1:5" ht="12.75">
      <c r="A16" t="s">
        <v>11</v>
      </c>
      <c r="B16" s="43">
        <v>1</v>
      </c>
      <c r="C16" t="s">
        <v>12</v>
      </c>
      <c r="D16" t="s">
        <v>221</v>
      </c>
      <c r="E16" t="s">
        <v>233</v>
      </c>
    </row>
    <row r="17" spans="1:5" ht="12.75">
      <c r="A17" t="s">
        <v>11</v>
      </c>
      <c r="B17" s="43">
        <v>1</v>
      </c>
      <c r="C17" t="s">
        <v>12</v>
      </c>
      <c r="D17" t="s">
        <v>220</v>
      </c>
      <c r="E17" t="s">
        <v>226</v>
      </c>
    </row>
    <row r="18" spans="1:5" ht="12.75">
      <c r="A18" t="s">
        <v>11</v>
      </c>
      <c r="B18" s="43">
        <v>1</v>
      </c>
      <c r="C18" t="s">
        <v>12</v>
      </c>
      <c r="D18" t="s">
        <v>220</v>
      </c>
      <c r="E18" t="s">
        <v>233</v>
      </c>
    </row>
    <row r="19" spans="1:5" ht="12.75">
      <c r="A19" t="s">
        <v>11</v>
      </c>
      <c r="B19" s="43">
        <v>1</v>
      </c>
      <c r="C19" t="s">
        <v>12</v>
      </c>
      <c r="D19" t="s">
        <v>224</v>
      </c>
      <c r="E19" t="s">
        <v>226</v>
      </c>
    </row>
    <row r="20" spans="1:5" ht="12.75">
      <c r="A20" t="s">
        <v>11</v>
      </c>
      <c r="B20" s="43">
        <v>1</v>
      </c>
      <c r="C20" t="s">
        <v>12</v>
      </c>
      <c r="D20" t="s">
        <v>221</v>
      </c>
      <c r="E20" t="s">
        <v>226</v>
      </c>
    </row>
    <row r="21" spans="1:5" ht="12.75">
      <c r="A21" t="s">
        <v>11</v>
      </c>
      <c r="B21" s="43">
        <v>1</v>
      </c>
      <c r="C21" t="s">
        <v>14</v>
      </c>
      <c r="D21" t="s">
        <v>221</v>
      </c>
      <c r="E21" t="s">
        <v>226</v>
      </c>
    </row>
    <row r="22" spans="1:5" ht="12.75">
      <c r="A22" t="s">
        <v>251</v>
      </c>
      <c r="B22" s="43">
        <v>1</v>
      </c>
      <c r="C22" t="s">
        <v>252</v>
      </c>
      <c r="D22" t="s">
        <v>227</v>
      </c>
      <c r="E22" t="s">
        <v>233</v>
      </c>
    </row>
    <row r="23" spans="1:5" ht="12.75">
      <c r="A23" t="s">
        <v>16</v>
      </c>
      <c r="B23" s="43">
        <v>1</v>
      </c>
      <c r="C23" t="s">
        <v>17</v>
      </c>
      <c r="D23" t="s">
        <v>221</v>
      </c>
      <c r="E23" t="s">
        <v>226</v>
      </c>
    </row>
    <row r="24" spans="1:5" ht="12.75">
      <c r="A24" t="s">
        <v>18</v>
      </c>
      <c r="B24" s="43">
        <v>1</v>
      </c>
      <c r="C24" t="s">
        <v>19</v>
      </c>
      <c r="D24" t="s">
        <v>224</v>
      </c>
      <c r="E24" t="s">
        <v>233</v>
      </c>
    </row>
    <row r="25" spans="1:5" ht="12.75">
      <c r="A25" t="s">
        <v>18</v>
      </c>
      <c r="B25" s="43">
        <v>1</v>
      </c>
      <c r="C25" t="s">
        <v>19</v>
      </c>
      <c r="D25" t="s">
        <v>220</v>
      </c>
      <c r="E25" t="s">
        <v>233</v>
      </c>
    </row>
    <row r="26" spans="1:5" ht="12.75">
      <c r="A26" t="s">
        <v>18</v>
      </c>
      <c r="B26" s="43">
        <v>1</v>
      </c>
      <c r="C26" t="s">
        <v>19</v>
      </c>
      <c r="D26" t="s">
        <v>220</v>
      </c>
      <c r="E26" t="s">
        <v>233</v>
      </c>
    </row>
    <row r="27" spans="1:5" ht="12.75">
      <c r="A27" t="s">
        <v>18</v>
      </c>
      <c r="B27" s="43">
        <v>1</v>
      </c>
      <c r="C27" t="s">
        <v>19</v>
      </c>
      <c r="D27" t="s">
        <v>220</v>
      </c>
      <c r="E27" t="s">
        <v>233</v>
      </c>
    </row>
    <row r="28" spans="1:5" ht="12.75">
      <c r="A28" t="s">
        <v>18</v>
      </c>
      <c r="B28" s="43">
        <v>1</v>
      </c>
      <c r="C28" t="s">
        <v>19</v>
      </c>
      <c r="D28" t="s">
        <v>221</v>
      </c>
      <c r="E28" t="s">
        <v>233</v>
      </c>
    </row>
    <row r="29" spans="1:5" ht="12.75">
      <c r="A29" t="s">
        <v>18</v>
      </c>
      <c r="B29" s="43">
        <v>1</v>
      </c>
      <c r="C29" t="s">
        <v>19</v>
      </c>
      <c r="D29" t="s">
        <v>220</v>
      </c>
      <c r="E29" t="s">
        <v>233</v>
      </c>
    </row>
    <row r="30" spans="1:5" ht="12.75">
      <c r="A30" t="s">
        <v>18</v>
      </c>
      <c r="B30" s="43">
        <v>1</v>
      </c>
      <c r="C30" t="s">
        <v>19</v>
      </c>
      <c r="D30" t="s">
        <v>220</v>
      </c>
      <c r="E30" t="s">
        <v>233</v>
      </c>
    </row>
    <row r="31" spans="1:5" ht="12.75">
      <c r="A31" t="s">
        <v>20</v>
      </c>
      <c r="B31" s="43">
        <v>1</v>
      </c>
      <c r="C31" t="s">
        <v>21</v>
      </c>
      <c r="D31" t="s">
        <v>220</v>
      </c>
      <c r="E31" t="s">
        <v>233</v>
      </c>
    </row>
    <row r="32" spans="1:5" ht="12.75">
      <c r="A32" t="s">
        <v>20</v>
      </c>
      <c r="B32" s="43">
        <v>1</v>
      </c>
      <c r="C32" t="s">
        <v>21</v>
      </c>
      <c r="D32" t="s">
        <v>220</v>
      </c>
      <c r="E32" t="s">
        <v>226</v>
      </c>
    </row>
    <row r="33" spans="1:5" ht="12.75">
      <c r="A33" t="s">
        <v>20</v>
      </c>
      <c r="B33" s="43">
        <v>1</v>
      </c>
      <c r="C33" t="s">
        <v>21</v>
      </c>
      <c r="D33" t="s">
        <v>220</v>
      </c>
      <c r="E33" t="s">
        <v>226</v>
      </c>
    </row>
    <row r="34" spans="1:5" ht="12.75">
      <c r="A34" t="s">
        <v>20</v>
      </c>
      <c r="B34" s="43">
        <v>1</v>
      </c>
      <c r="C34" t="s">
        <v>21</v>
      </c>
      <c r="D34" t="s">
        <v>220</v>
      </c>
      <c r="E34" t="s">
        <v>226</v>
      </c>
    </row>
    <row r="35" spans="1:5" ht="12.75">
      <c r="A35" t="s">
        <v>20</v>
      </c>
      <c r="B35" s="43">
        <v>1</v>
      </c>
      <c r="C35" t="s">
        <v>21</v>
      </c>
      <c r="D35" t="s">
        <v>220</v>
      </c>
      <c r="E35" t="s">
        <v>233</v>
      </c>
    </row>
    <row r="36" spans="1:5" ht="12.75">
      <c r="A36" t="s">
        <v>20</v>
      </c>
      <c r="B36" s="43">
        <v>1</v>
      </c>
      <c r="C36" t="s">
        <v>21</v>
      </c>
      <c r="D36" t="s">
        <v>220</v>
      </c>
      <c r="E36" t="s">
        <v>233</v>
      </c>
    </row>
    <row r="37" spans="1:5" ht="12.75">
      <c r="A37" t="s">
        <v>20</v>
      </c>
      <c r="B37" s="43">
        <v>1</v>
      </c>
      <c r="C37" t="s">
        <v>21</v>
      </c>
      <c r="D37" t="s">
        <v>220</v>
      </c>
      <c r="E37" t="s">
        <v>226</v>
      </c>
    </row>
    <row r="38" spans="1:5" ht="12.75">
      <c r="A38" t="s">
        <v>20</v>
      </c>
      <c r="B38" s="43">
        <v>1</v>
      </c>
      <c r="C38" t="s">
        <v>21</v>
      </c>
      <c r="D38" t="s">
        <v>221</v>
      </c>
      <c r="E38" t="s">
        <v>226</v>
      </c>
    </row>
    <row r="39" spans="1:5" ht="12.75">
      <c r="A39" t="s">
        <v>20</v>
      </c>
      <c r="B39" s="43">
        <v>1</v>
      </c>
      <c r="C39" t="s">
        <v>21</v>
      </c>
      <c r="D39" t="s">
        <v>220</v>
      </c>
      <c r="E39" t="s">
        <v>233</v>
      </c>
    </row>
    <row r="40" spans="1:5" ht="12.75">
      <c r="A40" t="s">
        <v>20</v>
      </c>
      <c r="B40" s="43">
        <v>1</v>
      </c>
      <c r="C40" t="s">
        <v>21</v>
      </c>
      <c r="D40" t="s">
        <v>220</v>
      </c>
      <c r="E40" t="s">
        <v>233</v>
      </c>
    </row>
    <row r="41" spans="1:5" ht="12.75">
      <c r="A41" t="s">
        <v>20</v>
      </c>
      <c r="B41" s="43">
        <v>1</v>
      </c>
      <c r="C41" t="s">
        <v>21</v>
      </c>
      <c r="D41" t="s">
        <v>220</v>
      </c>
      <c r="E41" t="s">
        <v>233</v>
      </c>
    </row>
    <row r="42" spans="1:5" ht="12.75">
      <c r="A42" t="s">
        <v>20</v>
      </c>
      <c r="B42" s="43">
        <v>1</v>
      </c>
      <c r="C42" t="s">
        <v>21</v>
      </c>
      <c r="D42" t="s">
        <v>220</v>
      </c>
      <c r="E42" t="s">
        <v>226</v>
      </c>
    </row>
    <row r="43" spans="1:5" ht="12.75">
      <c r="A43" t="s">
        <v>20</v>
      </c>
      <c r="B43" s="43">
        <v>1</v>
      </c>
      <c r="C43" t="s">
        <v>21</v>
      </c>
      <c r="D43" t="s">
        <v>220</v>
      </c>
      <c r="E43" t="s">
        <v>233</v>
      </c>
    </row>
    <row r="44" spans="1:5" ht="12.75">
      <c r="A44" t="s">
        <v>20</v>
      </c>
      <c r="B44" s="43">
        <v>1</v>
      </c>
      <c r="C44" t="s">
        <v>21</v>
      </c>
      <c r="D44" t="s">
        <v>220</v>
      </c>
      <c r="E44" t="s">
        <v>233</v>
      </c>
    </row>
    <row r="45" spans="1:5" ht="12.75">
      <c r="A45" t="s">
        <v>20</v>
      </c>
      <c r="B45" s="43">
        <v>1</v>
      </c>
      <c r="C45" t="s">
        <v>21</v>
      </c>
      <c r="D45" t="s">
        <v>220</v>
      </c>
      <c r="E45" t="s">
        <v>233</v>
      </c>
    </row>
    <row r="46" spans="1:5" ht="12.75">
      <c r="A46" t="s">
        <v>20</v>
      </c>
      <c r="B46" s="43">
        <v>1</v>
      </c>
      <c r="C46" t="s">
        <v>21</v>
      </c>
      <c r="D46" t="s">
        <v>220</v>
      </c>
      <c r="E46" t="s">
        <v>226</v>
      </c>
    </row>
    <row r="47" spans="1:5" ht="12.75">
      <c r="A47" t="s">
        <v>20</v>
      </c>
      <c r="B47" s="43">
        <v>1</v>
      </c>
      <c r="C47" t="s">
        <v>21</v>
      </c>
      <c r="D47" t="s">
        <v>220</v>
      </c>
      <c r="E47" t="s">
        <v>226</v>
      </c>
    </row>
    <row r="48" spans="1:5" ht="12.75">
      <c r="A48" t="s">
        <v>20</v>
      </c>
      <c r="B48" s="43">
        <v>1</v>
      </c>
      <c r="C48" t="s">
        <v>21</v>
      </c>
      <c r="D48" t="s">
        <v>220</v>
      </c>
      <c r="E48" t="s">
        <v>226</v>
      </c>
    </row>
    <row r="49" spans="1:5" ht="12.75">
      <c r="A49" t="s">
        <v>20</v>
      </c>
      <c r="B49" s="43">
        <v>1</v>
      </c>
      <c r="C49" t="s">
        <v>21</v>
      </c>
      <c r="D49" t="s">
        <v>220</v>
      </c>
      <c r="E49" t="s">
        <v>233</v>
      </c>
    </row>
    <row r="50" spans="1:5" ht="12.75">
      <c r="A50" t="s">
        <v>20</v>
      </c>
      <c r="B50" s="43">
        <v>1</v>
      </c>
      <c r="C50" t="s">
        <v>21</v>
      </c>
      <c r="D50" t="s">
        <v>220</v>
      </c>
      <c r="E50" t="s">
        <v>233</v>
      </c>
    </row>
    <row r="51" spans="1:5" ht="12.75">
      <c r="A51" t="s">
        <v>20</v>
      </c>
      <c r="B51" s="43">
        <v>1</v>
      </c>
      <c r="C51" t="s">
        <v>21</v>
      </c>
      <c r="D51" t="s">
        <v>220</v>
      </c>
      <c r="E51" t="s">
        <v>226</v>
      </c>
    </row>
    <row r="52" spans="1:5" ht="12.75">
      <c r="A52" t="s">
        <v>20</v>
      </c>
      <c r="B52" s="43">
        <v>1</v>
      </c>
      <c r="C52" t="s">
        <v>21</v>
      </c>
      <c r="D52" t="s">
        <v>220</v>
      </c>
      <c r="E52" t="s">
        <v>226</v>
      </c>
    </row>
    <row r="53" spans="1:5" ht="12.75">
      <c r="A53" t="s">
        <v>20</v>
      </c>
      <c r="B53" s="43">
        <v>1</v>
      </c>
      <c r="C53" t="s">
        <v>21</v>
      </c>
      <c r="D53" t="s">
        <v>220</v>
      </c>
      <c r="E53" t="s">
        <v>233</v>
      </c>
    </row>
    <row r="54" spans="1:5" ht="12.75">
      <c r="A54" t="s">
        <v>20</v>
      </c>
      <c r="B54" s="43">
        <v>1</v>
      </c>
      <c r="C54" t="s">
        <v>21</v>
      </c>
      <c r="D54" t="s">
        <v>221</v>
      </c>
      <c r="E54" t="s">
        <v>226</v>
      </c>
    </row>
    <row r="55" spans="1:5" ht="12.75">
      <c r="A55" t="s">
        <v>20</v>
      </c>
      <c r="B55" s="43">
        <v>1</v>
      </c>
      <c r="C55" t="s">
        <v>21</v>
      </c>
      <c r="D55" t="s">
        <v>220</v>
      </c>
      <c r="E55" t="s">
        <v>226</v>
      </c>
    </row>
    <row r="56" spans="1:5" ht="12.75">
      <c r="A56" t="s">
        <v>20</v>
      </c>
      <c r="B56" s="43">
        <v>1</v>
      </c>
      <c r="C56" t="s">
        <v>21</v>
      </c>
      <c r="D56" t="s">
        <v>220</v>
      </c>
      <c r="E56" t="s">
        <v>233</v>
      </c>
    </row>
    <row r="57" spans="1:5" ht="12.75">
      <c r="A57" t="s">
        <v>20</v>
      </c>
      <c r="B57" s="43">
        <v>1</v>
      </c>
      <c r="C57" t="s">
        <v>21</v>
      </c>
      <c r="D57" t="s">
        <v>220</v>
      </c>
      <c r="E57" t="s">
        <v>233</v>
      </c>
    </row>
    <row r="58" spans="1:5" ht="12.75">
      <c r="A58" t="s">
        <v>20</v>
      </c>
      <c r="B58" s="43">
        <v>1</v>
      </c>
      <c r="C58" t="s">
        <v>21</v>
      </c>
      <c r="D58" t="s">
        <v>220</v>
      </c>
      <c r="E58" t="s">
        <v>233</v>
      </c>
    </row>
    <row r="59" spans="1:5" ht="12.75">
      <c r="A59" t="s">
        <v>20</v>
      </c>
      <c r="B59" s="43">
        <v>1</v>
      </c>
      <c r="C59" t="s">
        <v>21</v>
      </c>
      <c r="D59" t="s">
        <v>220</v>
      </c>
      <c r="E59" t="s">
        <v>226</v>
      </c>
    </row>
    <row r="60" spans="1:5" ht="12.75">
      <c r="A60" t="s">
        <v>20</v>
      </c>
      <c r="B60" s="43">
        <v>1</v>
      </c>
      <c r="C60" t="s">
        <v>21</v>
      </c>
      <c r="D60" t="s">
        <v>220</v>
      </c>
      <c r="E60" t="s">
        <v>226</v>
      </c>
    </row>
    <row r="61" spans="1:5" ht="12.75">
      <c r="A61" t="s">
        <v>20</v>
      </c>
      <c r="B61" s="43">
        <v>1</v>
      </c>
      <c r="C61" t="s">
        <v>21</v>
      </c>
      <c r="D61" t="s">
        <v>220</v>
      </c>
      <c r="E61" t="s">
        <v>233</v>
      </c>
    </row>
    <row r="62" spans="1:5" ht="12.75">
      <c r="A62" t="s">
        <v>20</v>
      </c>
      <c r="B62" s="43">
        <v>1</v>
      </c>
      <c r="C62" t="s">
        <v>21</v>
      </c>
      <c r="D62" t="s">
        <v>220</v>
      </c>
      <c r="E62" t="s">
        <v>226</v>
      </c>
    </row>
    <row r="63" spans="1:5" ht="12.75">
      <c r="A63" t="s">
        <v>20</v>
      </c>
      <c r="B63" s="43">
        <v>1</v>
      </c>
      <c r="C63" t="s">
        <v>21</v>
      </c>
      <c r="D63" t="s">
        <v>220</v>
      </c>
      <c r="E63" t="s">
        <v>226</v>
      </c>
    </row>
    <row r="64" spans="1:5" ht="12.75">
      <c r="A64" t="s">
        <v>20</v>
      </c>
      <c r="B64" s="43">
        <v>1</v>
      </c>
      <c r="C64" t="s">
        <v>21</v>
      </c>
      <c r="D64" t="s">
        <v>220</v>
      </c>
      <c r="E64" t="s">
        <v>233</v>
      </c>
    </row>
    <row r="65" spans="1:5" ht="12.75">
      <c r="A65" t="s">
        <v>20</v>
      </c>
      <c r="B65" s="43">
        <v>1</v>
      </c>
      <c r="C65" t="s">
        <v>21</v>
      </c>
      <c r="D65" t="s">
        <v>220</v>
      </c>
      <c r="E65" t="s">
        <v>233</v>
      </c>
    </row>
    <row r="66" spans="1:5" ht="12.75">
      <c r="A66" t="s">
        <v>22</v>
      </c>
      <c r="B66" s="43">
        <v>1</v>
      </c>
      <c r="C66" t="s">
        <v>23</v>
      </c>
      <c r="D66" t="s">
        <v>221</v>
      </c>
      <c r="E66" t="s">
        <v>226</v>
      </c>
    </row>
    <row r="67" spans="1:5" ht="12.75">
      <c r="A67" t="s">
        <v>22</v>
      </c>
      <c r="B67" s="43">
        <v>1</v>
      </c>
      <c r="C67" t="s">
        <v>23</v>
      </c>
      <c r="D67" t="s">
        <v>221</v>
      </c>
      <c r="E67" t="s">
        <v>233</v>
      </c>
    </row>
    <row r="68" spans="1:5" ht="12.75">
      <c r="A68" t="s">
        <v>22</v>
      </c>
      <c r="B68" s="43">
        <v>1</v>
      </c>
      <c r="C68" t="s">
        <v>23</v>
      </c>
      <c r="D68" t="s">
        <v>221</v>
      </c>
      <c r="E68" t="s">
        <v>226</v>
      </c>
    </row>
    <row r="69" spans="1:5" ht="12.75">
      <c r="A69" t="s">
        <v>22</v>
      </c>
      <c r="B69" s="43">
        <v>1</v>
      </c>
      <c r="C69" t="s">
        <v>23</v>
      </c>
      <c r="D69" t="s">
        <v>221</v>
      </c>
      <c r="E69" t="s">
        <v>226</v>
      </c>
    </row>
    <row r="70" spans="1:5" ht="12.75">
      <c r="A70" t="s">
        <v>22</v>
      </c>
      <c r="B70" s="43">
        <v>1</v>
      </c>
      <c r="C70" t="s">
        <v>23</v>
      </c>
      <c r="D70" t="s">
        <v>221</v>
      </c>
      <c r="E70" t="s">
        <v>233</v>
      </c>
    </row>
    <row r="71" spans="1:5" ht="12.75">
      <c r="A71" t="s">
        <v>22</v>
      </c>
      <c r="B71" s="43">
        <v>1</v>
      </c>
      <c r="C71" t="s">
        <v>23</v>
      </c>
      <c r="D71" t="s">
        <v>221</v>
      </c>
      <c r="E71" t="s">
        <v>233</v>
      </c>
    </row>
    <row r="72" spans="1:5" ht="12.75">
      <c r="A72" t="s">
        <v>22</v>
      </c>
      <c r="B72" s="43">
        <v>1</v>
      </c>
      <c r="C72" t="s">
        <v>23</v>
      </c>
      <c r="D72" t="s">
        <v>220</v>
      </c>
      <c r="E72" t="s">
        <v>233</v>
      </c>
    </row>
    <row r="73" spans="1:5" ht="12.75">
      <c r="A73" t="s">
        <v>22</v>
      </c>
      <c r="B73" s="43">
        <v>1</v>
      </c>
      <c r="C73" t="s">
        <v>23</v>
      </c>
      <c r="D73" t="s">
        <v>220</v>
      </c>
      <c r="E73" t="s">
        <v>226</v>
      </c>
    </row>
    <row r="74" spans="1:5" ht="12.75">
      <c r="A74" t="s">
        <v>24</v>
      </c>
      <c r="B74" s="43">
        <v>1</v>
      </c>
      <c r="C74" t="s">
        <v>25</v>
      </c>
      <c r="D74" t="s">
        <v>221</v>
      </c>
      <c r="E74" t="s">
        <v>233</v>
      </c>
    </row>
    <row r="75" spans="1:5" ht="12.75">
      <c r="A75" t="s">
        <v>24</v>
      </c>
      <c r="B75" s="43">
        <v>1</v>
      </c>
      <c r="C75" t="s">
        <v>225</v>
      </c>
      <c r="E75" t="s">
        <v>243</v>
      </c>
    </row>
    <row r="76" spans="1:5" ht="12.75">
      <c r="A76" t="s">
        <v>24</v>
      </c>
      <c r="B76" s="43">
        <v>1</v>
      </c>
      <c r="C76" t="s">
        <v>225</v>
      </c>
      <c r="E76" t="s">
        <v>243</v>
      </c>
    </row>
    <row r="77" spans="1:5" ht="12.75">
      <c r="A77" t="s">
        <v>24</v>
      </c>
      <c r="B77" s="43">
        <v>1</v>
      </c>
      <c r="C77" t="s">
        <v>225</v>
      </c>
      <c r="E77" t="s">
        <v>243</v>
      </c>
    </row>
    <row r="78" spans="1:5" ht="12.75">
      <c r="A78" t="s">
        <v>24</v>
      </c>
      <c r="B78" s="43">
        <v>1</v>
      </c>
      <c r="C78" t="s">
        <v>225</v>
      </c>
      <c r="D78" t="s">
        <v>220</v>
      </c>
      <c r="E78" t="s">
        <v>233</v>
      </c>
    </row>
    <row r="79" spans="1:5" ht="12.75">
      <c r="A79" t="s">
        <v>24</v>
      </c>
      <c r="B79" s="43">
        <v>1</v>
      </c>
      <c r="C79" t="s">
        <v>225</v>
      </c>
      <c r="D79" t="s">
        <v>220</v>
      </c>
      <c r="E79" t="s">
        <v>226</v>
      </c>
    </row>
    <row r="80" spans="1:5" ht="12.75">
      <c r="A80" t="s">
        <v>24</v>
      </c>
      <c r="B80" s="43">
        <v>1</v>
      </c>
      <c r="C80" t="s">
        <v>225</v>
      </c>
      <c r="D80" t="s">
        <v>220</v>
      </c>
      <c r="E80" t="s">
        <v>233</v>
      </c>
    </row>
    <row r="81" spans="1:5" ht="12.75">
      <c r="A81" t="s">
        <v>24</v>
      </c>
      <c r="B81" s="43">
        <v>1</v>
      </c>
      <c r="C81" t="s">
        <v>225</v>
      </c>
      <c r="D81" t="s">
        <v>220</v>
      </c>
      <c r="E81" t="s">
        <v>233</v>
      </c>
    </row>
    <row r="82" spans="1:5" ht="12.75">
      <c r="A82" t="s">
        <v>24</v>
      </c>
      <c r="B82" s="43">
        <v>1</v>
      </c>
      <c r="C82" t="s">
        <v>225</v>
      </c>
      <c r="D82" t="s">
        <v>220</v>
      </c>
      <c r="E82" t="s">
        <v>233</v>
      </c>
    </row>
    <row r="83" spans="1:5" ht="12.75">
      <c r="A83" t="s">
        <v>24</v>
      </c>
      <c r="B83" s="43">
        <v>1</v>
      </c>
      <c r="C83" t="s">
        <v>225</v>
      </c>
      <c r="E83" t="s">
        <v>243</v>
      </c>
    </row>
    <row r="84" spans="1:5" ht="12.75">
      <c r="A84" t="s">
        <v>24</v>
      </c>
      <c r="B84" s="43">
        <v>1</v>
      </c>
      <c r="C84" t="s">
        <v>225</v>
      </c>
      <c r="E84" t="s">
        <v>243</v>
      </c>
    </row>
    <row r="85" spans="1:5" ht="12.75">
      <c r="A85" t="s">
        <v>24</v>
      </c>
      <c r="B85" s="43">
        <v>1</v>
      </c>
      <c r="C85" t="s">
        <v>225</v>
      </c>
      <c r="E85" t="s">
        <v>243</v>
      </c>
    </row>
    <row r="86" spans="1:5" ht="12.75">
      <c r="A86" t="s">
        <v>24</v>
      </c>
      <c r="B86" s="43">
        <v>1</v>
      </c>
      <c r="C86" t="s">
        <v>225</v>
      </c>
      <c r="D86" t="s">
        <v>220</v>
      </c>
      <c r="E86" t="s">
        <v>233</v>
      </c>
    </row>
    <row r="87" spans="1:5" ht="12.75">
      <c r="A87" t="s">
        <v>24</v>
      </c>
      <c r="B87" s="43">
        <v>1</v>
      </c>
      <c r="C87" t="s">
        <v>225</v>
      </c>
      <c r="D87" t="s">
        <v>221</v>
      </c>
      <c r="E87" t="s">
        <v>233</v>
      </c>
    </row>
    <row r="88" spans="1:5" ht="12.75">
      <c r="A88" t="s">
        <v>24</v>
      </c>
      <c r="B88" s="43">
        <v>1</v>
      </c>
      <c r="C88" t="s">
        <v>225</v>
      </c>
      <c r="D88" t="s">
        <v>221</v>
      </c>
      <c r="E88" t="s">
        <v>233</v>
      </c>
    </row>
    <row r="89" spans="1:5" ht="12.75">
      <c r="A89" t="s">
        <v>24</v>
      </c>
      <c r="B89" s="43">
        <v>1</v>
      </c>
      <c r="C89" t="s">
        <v>225</v>
      </c>
      <c r="D89" t="s">
        <v>221</v>
      </c>
      <c r="E89" t="s">
        <v>226</v>
      </c>
    </row>
    <row r="90" spans="1:5" ht="12.75">
      <c r="A90" t="s">
        <v>24</v>
      </c>
      <c r="B90" s="43">
        <v>1</v>
      </c>
      <c r="C90" t="s">
        <v>225</v>
      </c>
      <c r="D90" t="s">
        <v>220</v>
      </c>
      <c r="E90" t="s">
        <v>226</v>
      </c>
    </row>
    <row r="91" spans="1:5" ht="12.75">
      <c r="A91" t="s">
        <v>24</v>
      </c>
      <c r="B91" s="43">
        <v>1</v>
      </c>
      <c r="C91" t="s">
        <v>225</v>
      </c>
      <c r="D91" t="s">
        <v>220</v>
      </c>
      <c r="E91" t="s">
        <v>233</v>
      </c>
    </row>
    <row r="92" spans="1:5" ht="12.75">
      <c r="A92" t="s">
        <v>24</v>
      </c>
      <c r="B92" s="43">
        <v>1</v>
      </c>
      <c r="C92" t="s">
        <v>225</v>
      </c>
      <c r="D92" t="s">
        <v>220</v>
      </c>
      <c r="E92" t="s">
        <v>233</v>
      </c>
    </row>
    <row r="93" spans="1:5" ht="12.75">
      <c r="A93" t="s">
        <v>24</v>
      </c>
      <c r="B93" s="43">
        <v>1</v>
      </c>
      <c r="C93" t="s">
        <v>222</v>
      </c>
      <c r="D93" t="s">
        <v>220</v>
      </c>
      <c r="E93" t="s">
        <v>226</v>
      </c>
    </row>
    <row r="94" spans="1:5" ht="12.75">
      <c r="A94" t="s">
        <v>24</v>
      </c>
      <c r="B94" s="43">
        <v>1</v>
      </c>
      <c r="C94" t="s">
        <v>222</v>
      </c>
      <c r="D94" t="s">
        <v>220</v>
      </c>
      <c r="E94" t="s">
        <v>226</v>
      </c>
    </row>
    <row r="95" spans="1:5" ht="12.75">
      <c r="A95" t="s">
        <v>24</v>
      </c>
      <c r="B95" s="43">
        <v>1</v>
      </c>
      <c r="C95" t="s">
        <v>222</v>
      </c>
      <c r="D95" t="s">
        <v>221</v>
      </c>
      <c r="E95" t="s">
        <v>233</v>
      </c>
    </row>
    <row r="96" spans="1:5" ht="12.75">
      <c r="A96" t="s">
        <v>24</v>
      </c>
      <c r="B96" s="43">
        <v>1</v>
      </c>
      <c r="C96" t="s">
        <v>222</v>
      </c>
      <c r="D96" t="s">
        <v>220</v>
      </c>
      <c r="E96" t="s">
        <v>226</v>
      </c>
    </row>
    <row r="97" spans="1:5" ht="12.75">
      <c r="A97" t="s">
        <v>24</v>
      </c>
      <c r="B97" s="43">
        <v>1</v>
      </c>
      <c r="C97" t="s">
        <v>222</v>
      </c>
      <c r="D97" t="s">
        <v>220</v>
      </c>
      <c r="E97" t="s">
        <v>226</v>
      </c>
    </row>
    <row r="98" spans="1:5" ht="12.75">
      <c r="A98" t="s">
        <v>24</v>
      </c>
      <c r="B98" s="43">
        <v>1</v>
      </c>
      <c r="C98" t="s">
        <v>222</v>
      </c>
      <c r="D98" t="s">
        <v>220</v>
      </c>
      <c r="E98" t="s">
        <v>233</v>
      </c>
    </row>
    <row r="99" spans="1:5" ht="12.75">
      <c r="A99" t="s">
        <v>24</v>
      </c>
      <c r="B99" s="43">
        <v>1</v>
      </c>
      <c r="C99" t="s">
        <v>222</v>
      </c>
      <c r="D99" t="s">
        <v>221</v>
      </c>
      <c r="E99" t="s">
        <v>233</v>
      </c>
    </row>
    <row r="100" spans="1:5" ht="12.75">
      <c r="A100" t="s">
        <v>24</v>
      </c>
      <c r="B100" s="43">
        <v>1</v>
      </c>
      <c r="C100" t="s">
        <v>222</v>
      </c>
      <c r="E100" t="s">
        <v>243</v>
      </c>
    </row>
    <row r="101" spans="1:5" ht="12.75">
      <c r="A101" t="s">
        <v>24</v>
      </c>
      <c r="B101" s="43">
        <v>1</v>
      </c>
      <c r="C101" t="s">
        <v>222</v>
      </c>
      <c r="D101" t="s">
        <v>220</v>
      </c>
      <c r="E101" t="s">
        <v>233</v>
      </c>
    </row>
    <row r="102" spans="1:5" ht="12.75">
      <c r="A102" t="s">
        <v>238</v>
      </c>
      <c r="B102" s="43">
        <v>1</v>
      </c>
      <c r="C102" t="s">
        <v>239</v>
      </c>
      <c r="D102" t="s">
        <v>220</v>
      </c>
      <c r="E102" t="s">
        <v>233</v>
      </c>
    </row>
    <row r="103" spans="1:5" ht="12.75">
      <c r="A103" t="s">
        <v>26</v>
      </c>
      <c r="B103" s="43">
        <v>1</v>
      </c>
      <c r="C103" t="s">
        <v>27</v>
      </c>
      <c r="D103" t="s">
        <v>221</v>
      </c>
      <c r="E103" t="s">
        <v>233</v>
      </c>
    </row>
    <row r="104" spans="1:5" ht="12.75">
      <c r="A104" t="s">
        <v>26</v>
      </c>
      <c r="B104" s="43">
        <v>1</v>
      </c>
      <c r="C104" t="s">
        <v>27</v>
      </c>
      <c r="D104" t="s">
        <v>221</v>
      </c>
      <c r="E104" t="s">
        <v>233</v>
      </c>
    </row>
    <row r="105" spans="1:5" ht="12.75">
      <c r="A105" t="s">
        <v>26</v>
      </c>
      <c r="B105" s="43">
        <v>1</v>
      </c>
      <c r="C105" t="s">
        <v>27</v>
      </c>
      <c r="D105" t="s">
        <v>221</v>
      </c>
      <c r="E105" t="s">
        <v>226</v>
      </c>
    </row>
    <row r="106" spans="1:5" ht="12.75">
      <c r="A106" t="s">
        <v>26</v>
      </c>
      <c r="B106" s="43">
        <v>1</v>
      </c>
      <c r="C106" t="s">
        <v>27</v>
      </c>
      <c r="D106" t="s">
        <v>221</v>
      </c>
      <c r="E106" t="s">
        <v>226</v>
      </c>
    </row>
    <row r="107" spans="1:5" ht="12.75">
      <c r="A107" t="s">
        <v>26</v>
      </c>
      <c r="B107" s="43">
        <v>1</v>
      </c>
      <c r="C107" t="s">
        <v>27</v>
      </c>
      <c r="D107" t="s">
        <v>220</v>
      </c>
      <c r="E107" t="s">
        <v>226</v>
      </c>
    </row>
    <row r="108" spans="1:5" ht="12.75">
      <c r="A108" t="s">
        <v>26</v>
      </c>
      <c r="B108" s="43">
        <v>1</v>
      </c>
      <c r="C108" t="s">
        <v>28</v>
      </c>
      <c r="D108" t="s">
        <v>224</v>
      </c>
      <c r="E108" t="s">
        <v>233</v>
      </c>
    </row>
    <row r="109" spans="1:5" ht="12.75">
      <c r="A109" t="s">
        <v>26</v>
      </c>
      <c r="B109" s="43">
        <v>1</v>
      </c>
      <c r="C109" t="s">
        <v>28</v>
      </c>
      <c r="D109" t="s">
        <v>220</v>
      </c>
      <c r="E109" t="s">
        <v>226</v>
      </c>
    </row>
    <row r="110" spans="1:5" ht="12.75">
      <c r="A110" t="s">
        <v>26</v>
      </c>
      <c r="B110" s="43">
        <v>1</v>
      </c>
      <c r="C110" t="s">
        <v>28</v>
      </c>
      <c r="D110" t="s">
        <v>221</v>
      </c>
      <c r="E110" t="s">
        <v>233</v>
      </c>
    </row>
    <row r="111" spans="1:5" ht="12.75">
      <c r="A111" t="s">
        <v>26</v>
      </c>
      <c r="B111" s="43">
        <v>1</v>
      </c>
      <c r="C111" t="s">
        <v>29</v>
      </c>
      <c r="D111" t="s">
        <v>224</v>
      </c>
      <c r="E111" t="s">
        <v>226</v>
      </c>
    </row>
    <row r="112" spans="1:5" ht="12.75">
      <c r="A112" t="s">
        <v>26</v>
      </c>
      <c r="B112" s="43">
        <v>1</v>
      </c>
      <c r="C112" t="s">
        <v>29</v>
      </c>
      <c r="D112" t="s">
        <v>220</v>
      </c>
      <c r="E112" t="s">
        <v>233</v>
      </c>
    </row>
    <row r="113" spans="1:5" ht="12.75">
      <c r="A113" t="s">
        <v>26</v>
      </c>
      <c r="B113" s="43">
        <v>1</v>
      </c>
      <c r="C113" t="s">
        <v>29</v>
      </c>
      <c r="D113" t="s">
        <v>220</v>
      </c>
      <c r="E113" t="s">
        <v>226</v>
      </c>
    </row>
    <row r="114" spans="1:5" ht="12.75">
      <c r="A114" t="s">
        <v>26</v>
      </c>
      <c r="B114" s="43">
        <v>1</v>
      </c>
      <c r="C114" t="s">
        <v>29</v>
      </c>
      <c r="D114" t="s">
        <v>224</v>
      </c>
      <c r="E114" t="s">
        <v>226</v>
      </c>
    </row>
    <row r="115" spans="1:5" ht="12.75">
      <c r="A115" t="s">
        <v>26</v>
      </c>
      <c r="B115" s="43">
        <v>1</v>
      </c>
      <c r="C115" t="s">
        <v>29</v>
      </c>
      <c r="D115" t="s">
        <v>227</v>
      </c>
      <c r="E115" t="s">
        <v>226</v>
      </c>
    </row>
    <row r="116" spans="1:5" ht="12.75">
      <c r="A116" t="s">
        <v>26</v>
      </c>
      <c r="B116" s="43">
        <v>1</v>
      </c>
      <c r="C116" t="s">
        <v>30</v>
      </c>
      <c r="D116" t="s">
        <v>224</v>
      </c>
      <c r="E116" t="s">
        <v>233</v>
      </c>
    </row>
    <row r="117" spans="1:5" ht="12.75">
      <c r="A117" t="s">
        <v>26</v>
      </c>
      <c r="B117" s="43">
        <v>1</v>
      </c>
      <c r="C117" t="s">
        <v>30</v>
      </c>
      <c r="D117" t="s">
        <v>221</v>
      </c>
      <c r="E117" t="s">
        <v>233</v>
      </c>
    </row>
    <row r="118" spans="1:5" ht="12.75">
      <c r="A118" t="s">
        <v>26</v>
      </c>
      <c r="B118" s="43">
        <v>1</v>
      </c>
      <c r="C118" t="s">
        <v>30</v>
      </c>
      <c r="D118" t="s">
        <v>224</v>
      </c>
      <c r="E118" t="s">
        <v>233</v>
      </c>
    </row>
    <row r="119" spans="1:5" ht="12.75">
      <c r="A119" t="s">
        <v>26</v>
      </c>
      <c r="B119" s="43">
        <v>1</v>
      </c>
      <c r="C119" t="s">
        <v>30</v>
      </c>
      <c r="D119" t="s">
        <v>224</v>
      </c>
      <c r="E119" t="s">
        <v>233</v>
      </c>
    </row>
    <row r="120" spans="1:5" ht="12.75">
      <c r="A120" t="s">
        <v>26</v>
      </c>
      <c r="B120" s="43">
        <v>1</v>
      </c>
      <c r="C120" t="s">
        <v>30</v>
      </c>
      <c r="D120" t="s">
        <v>227</v>
      </c>
      <c r="E120" t="s">
        <v>226</v>
      </c>
    </row>
    <row r="121" spans="1:5" ht="12.75">
      <c r="A121" t="s">
        <v>26</v>
      </c>
      <c r="B121" s="43">
        <v>1</v>
      </c>
      <c r="C121" t="s">
        <v>30</v>
      </c>
      <c r="D121" t="s">
        <v>227</v>
      </c>
      <c r="E121" t="s">
        <v>233</v>
      </c>
    </row>
    <row r="122" spans="1:5" ht="12.75">
      <c r="A122" t="s">
        <v>26</v>
      </c>
      <c r="B122" s="43">
        <v>1</v>
      </c>
      <c r="C122" t="s">
        <v>30</v>
      </c>
      <c r="E122" t="s">
        <v>233</v>
      </c>
    </row>
    <row r="123" spans="1:5" ht="12.75">
      <c r="A123" t="s">
        <v>26</v>
      </c>
      <c r="B123" s="43">
        <v>1</v>
      </c>
      <c r="C123" t="s">
        <v>30</v>
      </c>
      <c r="D123" t="s">
        <v>224</v>
      </c>
      <c r="E123" t="s">
        <v>233</v>
      </c>
    </row>
    <row r="124" spans="1:5" ht="12.75">
      <c r="A124" t="s">
        <v>26</v>
      </c>
      <c r="B124" s="43">
        <v>1</v>
      </c>
      <c r="C124" t="s">
        <v>30</v>
      </c>
      <c r="D124" t="s">
        <v>220</v>
      </c>
      <c r="E124" t="s">
        <v>233</v>
      </c>
    </row>
    <row r="125" spans="1:5" ht="12.75">
      <c r="A125" t="s">
        <v>26</v>
      </c>
      <c r="B125" s="43">
        <v>1</v>
      </c>
      <c r="C125" t="s">
        <v>30</v>
      </c>
      <c r="D125" t="s">
        <v>227</v>
      </c>
      <c r="E125" t="s">
        <v>226</v>
      </c>
    </row>
    <row r="126" spans="1:5" ht="12.75">
      <c r="A126" t="s">
        <v>26</v>
      </c>
      <c r="B126" s="43">
        <v>1</v>
      </c>
      <c r="C126" t="s">
        <v>30</v>
      </c>
      <c r="D126" t="s">
        <v>220</v>
      </c>
      <c r="E126" t="s">
        <v>233</v>
      </c>
    </row>
    <row r="127" spans="1:5" ht="12.75">
      <c r="A127" t="s">
        <v>26</v>
      </c>
      <c r="B127" s="43">
        <v>1</v>
      </c>
      <c r="C127" t="s">
        <v>30</v>
      </c>
      <c r="D127" t="s">
        <v>227</v>
      </c>
      <c r="E127" t="s">
        <v>226</v>
      </c>
    </row>
    <row r="128" spans="1:5" ht="12.75">
      <c r="A128" t="s">
        <v>26</v>
      </c>
      <c r="B128" s="43">
        <v>1</v>
      </c>
      <c r="C128" t="s">
        <v>30</v>
      </c>
      <c r="D128" t="s">
        <v>224</v>
      </c>
      <c r="E128" t="s">
        <v>226</v>
      </c>
    </row>
    <row r="129" spans="1:5" ht="12.75">
      <c r="A129" t="s">
        <v>26</v>
      </c>
      <c r="B129" s="43">
        <v>1</v>
      </c>
      <c r="C129" t="s">
        <v>30</v>
      </c>
      <c r="D129" t="s">
        <v>221</v>
      </c>
      <c r="E129" t="s">
        <v>226</v>
      </c>
    </row>
    <row r="130" spans="1:5" ht="12.75">
      <c r="A130" t="s">
        <v>26</v>
      </c>
      <c r="B130" s="43">
        <v>1</v>
      </c>
      <c r="C130" t="s">
        <v>30</v>
      </c>
      <c r="D130" t="s">
        <v>221</v>
      </c>
      <c r="E130" t="s">
        <v>226</v>
      </c>
    </row>
    <row r="131" spans="1:5" ht="12.75">
      <c r="A131" t="s">
        <v>26</v>
      </c>
      <c r="B131" s="43">
        <v>1</v>
      </c>
      <c r="C131" t="s">
        <v>30</v>
      </c>
      <c r="D131" t="s">
        <v>220</v>
      </c>
      <c r="E131" t="s">
        <v>226</v>
      </c>
    </row>
    <row r="132" spans="1:5" ht="12.75">
      <c r="A132" t="s">
        <v>26</v>
      </c>
      <c r="B132" s="43">
        <v>1</v>
      </c>
      <c r="C132" t="s">
        <v>30</v>
      </c>
      <c r="D132" t="s">
        <v>227</v>
      </c>
      <c r="E132" t="s">
        <v>233</v>
      </c>
    </row>
    <row r="133" spans="1:5" ht="12.75">
      <c r="A133" t="s">
        <v>26</v>
      </c>
      <c r="B133" s="43">
        <v>1</v>
      </c>
      <c r="C133" t="s">
        <v>30</v>
      </c>
      <c r="D133" t="s">
        <v>220</v>
      </c>
      <c r="E133" t="s">
        <v>233</v>
      </c>
    </row>
    <row r="134" spans="1:5" ht="12.75">
      <c r="A134" t="s">
        <v>26</v>
      </c>
      <c r="B134" s="43">
        <v>1</v>
      </c>
      <c r="C134" t="s">
        <v>30</v>
      </c>
      <c r="D134" t="s">
        <v>221</v>
      </c>
      <c r="E134" t="s">
        <v>233</v>
      </c>
    </row>
    <row r="135" spans="1:5" ht="12.75">
      <c r="A135" t="s">
        <v>26</v>
      </c>
      <c r="B135" s="43">
        <v>1</v>
      </c>
      <c r="C135" t="s">
        <v>30</v>
      </c>
      <c r="D135" t="s">
        <v>227</v>
      </c>
      <c r="E135" t="s">
        <v>226</v>
      </c>
    </row>
    <row r="136" spans="1:5" ht="12.75">
      <c r="A136" t="s">
        <v>26</v>
      </c>
      <c r="B136" s="43">
        <v>1</v>
      </c>
      <c r="C136" t="s">
        <v>30</v>
      </c>
      <c r="D136" t="s">
        <v>220</v>
      </c>
      <c r="E136" t="s">
        <v>226</v>
      </c>
    </row>
    <row r="137" spans="1:5" ht="12.75">
      <c r="A137" t="s">
        <v>26</v>
      </c>
      <c r="B137" s="43">
        <v>1</v>
      </c>
      <c r="C137" t="s">
        <v>30</v>
      </c>
      <c r="D137" t="s">
        <v>224</v>
      </c>
      <c r="E137" t="s">
        <v>233</v>
      </c>
    </row>
    <row r="138" spans="1:5" ht="12.75">
      <c r="A138" t="s">
        <v>26</v>
      </c>
      <c r="B138" s="43">
        <v>1</v>
      </c>
      <c r="C138" t="s">
        <v>30</v>
      </c>
      <c r="D138" t="s">
        <v>220</v>
      </c>
      <c r="E138" t="s">
        <v>233</v>
      </c>
    </row>
    <row r="139" spans="1:5" ht="12.75">
      <c r="A139" t="s">
        <v>26</v>
      </c>
      <c r="B139" s="43">
        <v>1</v>
      </c>
      <c r="C139" t="s">
        <v>30</v>
      </c>
      <c r="D139" t="s">
        <v>224</v>
      </c>
      <c r="E139" t="s">
        <v>226</v>
      </c>
    </row>
    <row r="140" spans="1:5" ht="12.75">
      <c r="A140" t="s">
        <v>26</v>
      </c>
      <c r="B140" s="43">
        <v>1</v>
      </c>
      <c r="C140" t="s">
        <v>30</v>
      </c>
      <c r="D140" t="s">
        <v>220</v>
      </c>
      <c r="E140" t="s">
        <v>233</v>
      </c>
    </row>
    <row r="141" spans="1:5" ht="12.75">
      <c r="A141" t="s">
        <v>26</v>
      </c>
      <c r="B141" s="43">
        <v>1</v>
      </c>
      <c r="C141" t="s">
        <v>30</v>
      </c>
      <c r="D141" t="s">
        <v>220</v>
      </c>
      <c r="E141" t="s">
        <v>233</v>
      </c>
    </row>
    <row r="142" spans="1:5" ht="12.75">
      <c r="A142" t="s">
        <v>26</v>
      </c>
      <c r="B142" s="43">
        <v>1</v>
      </c>
      <c r="C142" t="s">
        <v>30</v>
      </c>
      <c r="D142" t="s">
        <v>221</v>
      </c>
      <c r="E142" t="s">
        <v>226</v>
      </c>
    </row>
    <row r="143" spans="1:5" ht="12.75">
      <c r="A143" t="s">
        <v>26</v>
      </c>
      <c r="B143" s="43">
        <v>1</v>
      </c>
      <c r="C143" t="s">
        <v>31</v>
      </c>
      <c r="D143" t="s">
        <v>221</v>
      </c>
      <c r="E143" t="s">
        <v>233</v>
      </c>
    </row>
    <row r="144" spans="1:5" ht="12.75">
      <c r="A144" t="s">
        <v>26</v>
      </c>
      <c r="B144" s="43">
        <v>1</v>
      </c>
      <c r="C144" t="s">
        <v>31</v>
      </c>
      <c r="D144" t="s">
        <v>220</v>
      </c>
      <c r="E144" t="s">
        <v>226</v>
      </c>
    </row>
    <row r="145" spans="1:5" ht="12.75">
      <c r="A145" t="s">
        <v>26</v>
      </c>
      <c r="B145" s="43">
        <v>1</v>
      </c>
      <c r="C145" t="s">
        <v>31</v>
      </c>
      <c r="D145" t="s">
        <v>221</v>
      </c>
      <c r="E145" t="s">
        <v>233</v>
      </c>
    </row>
    <row r="146" spans="1:5" ht="12.75">
      <c r="A146" t="s">
        <v>26</v>
      </c>
      <c r="B146" s="43">
        <v>1</v>
      </c>
      <c r="C146" t="s">
        <v>31</v>
      </c>
      <c r="D146" t="s">
        <v>220</v>
      </c>
      <c r="E146" t="s">
        <v>233</v>
      </c>
    </row>
    <row r="147" spans="1:5" ht="12.75">
      <c r="A147" t="s">
        <v>26</v>
      </c>
      <c r="B147" s="43">
        <v>1</v>
      </c>
      <c r="C147" t="s">
        <v>32</v>
      </c>
      <c r="D147" t="s">
        <v>224</v>
      </c>
      <c r="E147" t="s">
        <v>233</v>
      </c>
    </row>
    <row r="148" spans="1:5" ht="12.75">
      <c r="A148" t="s">
        <v>26</v>
      </c>
      <c r="B148" s="43">
        <v>1</v>
      </c>
      <c r="C148" t="s">
        <v>32</v>
      </c>
      <c r="D148" t="s">
        <v>224</v>
      </c>
      <c r="E148" t="s">
        <v>226</v>
      </c>
    </row>
    <row r="149" spans="1:5" ht="12.75">
      <c r="A149" t="s">
        <v>26</v>
      </c>
      <c r="B149" s="43">
        <v>1</v>
      </c>
      <c r="C149" t="s">
        <v>32</v>
      </c>
      <c r="D149" t="s">
        <v>224</v>
      </c>
      <c r="E149" t="s">
        <v>233</v>
      </c>
    </row>
    <row r="150" spans="1:5" ht="12.75">
      <c r="A150" t="s">
        <v>26</v>
      </c>
      <c r="B150" s="43">
        <v>1</v>
      </c>
      <c r="C150" t="s">
        <v>32</v>
      </c>
      <c r="D150" t="s">
        <v>224</v>
      </c>
      <c r="E150" t="s">
        <v>226</v>
      </c>
    </row>
    <row r="151" spans="1:5" ht="12.75">
      <c r="A151" t="s">
        <v>26</v>
      </c>
      <c r="B151" s="43">
        <v>1</v>
      </c>
      <c r="C151" t="s">
        <v>32</v>
      </c>
      <c r="D151" t="s">
        <v>221</v>
      </c>
      <c r="E151" t="s">
        <v>233</v>
      </c>
    </row>
    <row r="152" spans="1:5" ht="12.75">
      <c r="A152" t="s">
        <v>26</v>
      </c>
      <c r="B152" s="43">
        <v>1</v>
      </c>
      <c r="C152" t="s">
        <v>32</v>
      </c>
      <c r="E152" t="s">
        <v>233</v>
      </c>
    </row>
    <row r="153" spans="1:5" ht="12.75">
      <c r="A153" t="s">
        <v>26</v>
      </c>
      <c r="B153" s="43">
        <v>1</v>
      </c>
      <c r="C153" t="s">
        <v>32</v>
      </c>
      <c r="D153" t="s">
        <v>221</v>
      </c>
      <c r="E153" t="s">
        <v>226</v>
      </c>
    </row>
    <row r="154" spans="1:5" ht="12.75">
      <c r="A154" t="s">
        <v>26</v>
      </c>
      <c r="B154" s="43">
        <v>1</v>
      </c>
      <c r="C154" t="s">
        <v>32</v>
      </c>
      <c r="D154" t="s">
        <v>220</v>
      </c>
      <c r="E154" t="s">
        <v>233</v>
      </c>
    </row>
    <row r="155" spans="1:5" ht="12.75">
      <c r="A155" t="s">
        <v>26</v>
      </c>
      <c r="B155" s="43">
        <v>1</v>
      </c>
      <c r="C155" t="s">
        <v>32</v>
      </c>
      <c r="D155" t="s">
        <v>220</v>
      </c>
      <c r="E155" t="s">
        <v>226</v>
      </c>
    </row>
    <row r="156" spans="1:5" ht="12.75">
      <c r="A156" t="s">
        <v>33</v>
      </c>
      <c r="B156" s="43">
        <v>1</v>
      </c>
      <c r="C156" t="s">
        <v>241</v>
      </c>
      <c r="D156" t="s">
        <v>221</v>
      </c>
      <c r="E156" t="s">
        <v>226</v>
      </c>
    </row>
    <row r="157" spans="1:5" ht="12.75">
      <c r="A157" t="s">
        <v>33</v>
      </c>
      <c r="B157" s="43">
        <v>1</v>
      </c>
      <c r="C157" t="s">
        <v>232</v>
      </c>
      <c r="D157" t="s">
        <v>221</v>
      </c>
      <c r="E157" t="s">
        <v>233</v>
      </c>
    </row>
    <row r="158" spans="1:5" ht="12.75">
      <c r="A158" t="s">
        <v>33</v>
      </c>
      <c r="B158" s="43">
        <v>1</v>
      </c>
      <c r="C158" t="s">
        <v>232</v>
      </c>
      <c r="D158" t="s">
        <v>220</v>
      </c>
      <c r="E158" t="s">
        <v>226</v>
      </c>
    </row>
    <row r="159" spans="1:5" ht="12.75">
      <c r="A159" t="s">
        <v>35</v>
      </c>
      <c r="B159" s="43">
        <v>1</v>
      </c>
      <c r="C159" t="s">
        <v>12</v>
      </c>
      <c r="E159" t="s">
        <v>233</v>
      </c>
    </row>
    <row r="160" spans="1:5" ht="12.75">
      <c r="A160" t="s">
        <v>35</v>
      </c>
      <c r="B160" s="43">
        <v>1</v>
      </c>
      <c r="C160" t="s">
        <v>12</v>
      </c>
      <c r="D160" t="s">
        <v>221</v>
      </c>
      <c r="E160" t="s">
        <v>226</v>
      </c>
    </row>
    <row r="161" spans="1:5" ht="12.75">
      <c r="A161" t="s">
        <v>35</v>
      </c>
      <c r="B161" s="43">
        <v>1</v>
      </c>
      <c r="C161" t="s">
        <v>12</v>
      </c>
      <c r="D161" t="s">
        <v>221</v>
      </c>
      <c r="E161" t="s">
        <v>233</v>
      </c>
    </row>
    <row r="162" spans="1:5" ht="12.75">
      <c r="A162" t="s">
        <v>35</v>
      </c>
      <c r="B162" s="43">
        <v>1</v>
      </c>
      <c r="C162" t="s">
        <v>12</v>
      </c>
      <c r="D162" t="s">
        <v>221</v>
      </c>
      <c r="E162" t="s">
        <v>226</v>
      </c>
    </row>
    <row r="163" spans="1:5" ht="12.75">
      <c r="A163" t="s">
        <v>35</v>
      </c>
      <c r="B163" s="43">
        <v>1</v>
      </c>
      <c r="C163" t="s">
        <v>12</v>
      </c>
      <c r="D163" t="s">
        <v>221</v>
      </c>
      <c r="E163" t="s">
        <v>233</v>
      </c>
    </row>
    <row r="164" spans="1:5" ht="12.75">
      <c r="A164" t="s">
        <v>35</v>
      </c>
      <c r="B164" s="43">
        <v>1</v>
      </c>
      <c r="C164" t="s">
        <v>15</v>
      </c>
      <c r="D164" t="s">
        <v>221</v>
      </c>
      <c r="E164" t="s">
        <v>226</v>
      </c>
    </row>
    <row r="165" spans="1:5" ht="12.75">
      <c r="A165" t="s">
        <v>35</v>
      </c>
      <c r="B165" s="43">
        <v>1</v>
      </c>
      <c r="C165" t="s">
        <v>15</v>
      </c>
      <c r="D165" t="s">
        <v>220</v>
      </c>
      <c r="E165" t="s">
        <v>226</v>
      </c>
    </row>
    <row r="166" spans="1:5" ht="12.75">
      <c r="A166" t="s">
        <v>35</v>
      </c>
      <c r="B166" s="43">
        <v>1</v>
      </c>
      <c r="C166" t="s">
        <v>36</v>
      </c>
      <c r="D166" t="s">
        <v>220</v>
      </c>
      <c r="E166" t="s">
        <v>226</v>
      </c>
    </row>
    <row r="167" spans="1:5" ht="12.75">
      <c r="A167" t="s">
        <v>35</v>
      </c>
      <c r="B167" s="43">
        <v>1</v>
      </c>
      <c r="C167" t="s">
        <v>36</v>
      </c>
      <c r="D167" t="s">
        <v>221</v>
      </c>
      <c r="E167" t="s">
        <v>233</v>
      </c>
    </row>
    <row r="168" spans="1:5" ht="12.75">
      <c r="A168" t="s">
        <v>35</v>
      </c>
      <c r="B168" s="43">
        <v>1</v>
      </c>
      <c r="C168" t="s">
        <v>36</v>
      </c>
      <c r="D168" t="s">
        <v>220</v>
      </c>
      <c r="E168" t="s">
        <v>226</v>
      </c>
    </row>
    <row r="169" spans="1:5" ht="12.75">
      <c r="A169" t="s">
        <v>35</v>
      </c>
      <c r="B169" s="43">
        <v>1</v>
      </c>
      <c r="C169" t="s">
        <v>36</v>
      </c>
      <c r="D169" t="s">
        <v>220</v>
      </c>
      <c r="E169" t="s">
        <v>226</v>
      </c>
    </row>
    <row r="170" spans="1:5" ht="12.75">
      <c r="A170" t="s">
        <v>35</v>
      </c>
      <c r="B170" s="43">
        <v>1</v>
      </c>
      <c r="C170" t="s">
        <v>36</v>
      </c>
      <c r="D170" t="s">
        <v>220</v>
      </c>
      <c r="E170" t="s">
        <v>233</v>
      </c>
    </row>
    <row r="172" ht="12.75">
      <c r="B172" s="4">
        <f>SUM(B4:B171)</f>
        <v>167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2" fitToWidth="1" horizontalDpi="600" verticalDpi="600" orientation="portrait" paperSize="9" scale="96" r:id="rId1"/>
  <headerFooter alignWithMargins="0">
    <oddHeader>&amp;C&amp;"Arial,Fett"&amp;12&amp;EZuordnung von Hilfen zu den Trägern - RSD A - Dezember  2006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50" sqref="A50"/>
    </sheetView>
  </sheetViews>
  <sheetFormatPr defaultColWidth="11.421875" defaultRowHeight="12.75"/>
  <cols>
    <col min="1" max="1" width="8.140625" style="0" bestFit="1" customWidth="1"/>
    <col min="2" max="2" width="54.140625" style="0" bestFit="1" customWidth="1"/>
    <col min="3" max="3" width="11.421875" style="1" customWidth="1"/>
    <col min="4" max="4" width="9.00390625" style="1" customWidth="1"/>
    <col min="5" max="5" width="11.7109375" style="1" customWidth="1"/>
    <col min="6" max="6" width="2.28125" style="0" customWidth="1"/>
    <col min="7" max="7" width="8.7109375" style="0" customWidth="1"/>
    <col min="8" max="8" width="18.8515625" style="1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138</v>
      </c>
      <c r="C1" s="30" t="s">
        <v>65</v>
      </c>
      <c r="D1" s="32" t="s">
        <v>65</v>
      </c>
      <c r="E1" s="32" t="s">
        <v>164</v>
      </c>
      <c r="I1" s="4" t="s">
        <v>171</v>
      </c>
    </row>
    <row r="2" spans="1:9" ht="12.75">
      <c r="A2" s="4" t="s">
        <v>168</v>
      </c>
      <c r="C2" s="30" t="s">
        <v>160</v>
      </c>
      <c r="D2" s="32" t="s">
        <v>162</v>
      </c>
      <c r="E2" s="32" t="s">
        <v>165</v>
      </c>
      <c r="G2" s="3" t="s">
        <v>172</v>
      </c>
      <c r="I2" s="4" t="s">
        <v>111</v>
      </c>
    </row>
    <row r="3" spans="1:9" ht="12.75">
      <c r="A3" s="4" t="s">
        <v>169</v>
      </c>
      <c r="B3" s="4" t="s">
        <v>0</v>
      </c>
      <c r="C3" s="30" t="s">
        <v>161</v>
      </c>
      <c r="D3" s="32" t="s">
        <v>163</v>
      </c>
      <c r="E3" s="32" t="s">
        <v>163</v>
      </c>
      <c r="G3" s="3" t="s">
        <v>173</v>
      </c>
      <c r="H3" s="4" t="s">
        <v>110</v>
      </c>
      <c r="I3" s="31"/>
    </row>
    <row r="4" spans="1:10" ht="12.75">
      <c r="A4" s="2" t="s">
        <v>6</v>
      </c>
      <c r="B4" t="s">
        <v>83</v>
      </c>
      <c r="C4" s="29"/>
      <c r="D4" s="29">
        <v>3</v>
      </c>
      <c r="E4" s="29">
        <f>SUM(C4+C5+C6-D4)</f>
        <v>2</v>
      </c>
      <c r="F4" t="s">
        <v>69</v>
      </c>
      <c r="G4" s="22" t="s">
        <v>174</v>
      </c>
      <c r="H4" s="1" t="s">
        <v>193</v>
      </c>
      <c r="I4" s="28"/>
      <c r="J4" t="s">
        <v>113</v>
      </c>
    </row>
    <row r="5" spans="1:10" ht="12.75">
      <c r="A5" s="2" t="s">
        <v>7</v>
      </c>
      <c r="B5" t="s">
        <v>84</v>
      </c>
      <c r="C5" s="29">
        <v>5</v>
      </c>
      <c r="D5" s="29" t="s">
        <v>204</v>
      </c>
      <c r="E5" s="29" t="s">
        <v>194</v>
      </c>
      <c r="F5" t="s">
        <v>69</v>
      </c>
      <c r="G5" s="1" t="s">
        <v>174</v>
      </c>
      <c r="H5" s="1" t="s">
        <v>38</v>
      </c>
      <c r="I5" s="28">
        <v>1897.09</v>
      </c>
      <c r="J5" t="s">
        <v>113</v>
      </c>
    </row>
    <row r="6" spans="1:10" ht="12.75">
      <c r="A6" s="2" t="s">
        <v>85</v>
      </c>
      <c r="B6" t="s">
        <v>86</v>
      </c>
      <c r="C6" s="29"/>
      <c r="D6" s="29" t="s">
        <v>204</v>
      </c>
      <c r="E6" s="29" t="s">
        <v>194</v>
      </c>
      <c r="F6" t="s">
        <v>71</v>
      </c>
      <c r="G6" s="1" t="s">
        <v>174</v>
      </c>
      <c r="H6" s="1" t="s">
        <v>87</v>
      </c>
      <c r="I6" s="28"/>
      <c r="J6" t="s">
        <v>113</v>
      </c>
    </row>
    <row r="7" spans="1:10" ht="12.75">
      <c r="A7" s="2" t="s">
        <v>8</v>
      </c>
      <c r="B7" t="s">
        <v>9</v>
      </c>
      <c r="C7" s="29">
        <v>1</v>
      </c>
      <c r="D7" s="29">
        <v>1</v>
      </c>
      <c r="E7" s="29">
        <f>SUM(C7-D7)</f>
        <v>0</v>
      </c>
      <c r="F7" t="s">
        <v>70</v>
      </c>
      <c r="G7" s="22" t="s">
        <v>175</v>
      </c>
      <c r="H7" s="1" t="s">
        <v>60</v>
      </c>
      <c r="I7" s="28">
        <v>845.72</v>
      </c>
      <c r="J7" t="s">
        <v>113</v>
      </c>
    </row>
    <row r="8" spans="1:10" ht="12.75">
      <c r="A8" s="2" t="s">
        <v>10</v>
      </c>
      <c r="B8" t="s">
        <v>166</v>
      </c>
      <c r="C8" s="29"/>
      <c r="D8" s="29">
        <v>6</v>
      </c>
      <c r="E8" s="29">
        <f>SUM(C8+C9+C11-D8)</f>
        <v>-3</v>
      </c>
      <c r="F8" t="s">
        <v>71</v>
      </c>
      <c r="G8" s="22" t="s">
        <v>176</v>
      </c>
      <c r="H8" s="1" t="s">
        <v>192</v>
      </c>
      <c r="I8" s="28"/>
      <c r="J8" t="s">
        <v>113</v>
      </c>
    </row>
    <row r="9" spans="1:10" ht="12.75">
      <c r="A9" s="2" t="s">
        <v>10</v>
      </c>
      <c r="B9" t="s">
        <v>206</v>
      </c>
      <c r="C9" s="29">
        <v>3</v>
      </c>
      <c r="D9" s="29" t="s">
        <v>204</v>
      </c>
      <c r="E9" s="29" t="s">
        <v>195</v>
      </c>
      <c r="F9" t="s">
        <v>71</v>
      </c>
      <c r="G9" s="1" t="s">
        <v>176</v>
      </c>
      <c r="H9" s="1" t="s">
        <v>103</v>
      </c>
      <c r="I9" s="28">
        <v>13050.44</v>
      </c>
      <c r="J9" t="s">
        <v>113</v>
      </c>
    </row>
    <row r="10" spans="1:10" ht="12.75">
      <c r="A10" s="2" t="s">
        <v>88</v>
      </c>
      <c r="B10" t="s">
        <v>89</v>
      </c>
      <c r="C10" s="29"/>
      <c r="D10" s="29"/>
      <c r="E10" s="29">
        <f>SUM(C10-D10)</f>
        <v>0</v>
      </c>
      <c r="F10" t="s">
        <v>70</v>
      </c>
      <c r="G10" s="22" t="s">
        <v>177</v>
      </c>
      <c r="H10" s="1" t="s">
        <v>90</v>
      </c>
      <c r="I10" s="28"/>
      <c r="J10" t="s">
        <v>113</v>
      </c>
    </row>
    <row r="11" spans="1:10" ht="12.75">
      <c r="A11" s="2" t="s">
        <v>108</v>
      </c>
      <c r="B11" t="s">
        <v>109</v>
      </c>
      <c r="C11" s="29"/>
      <c r="D11" s="29" t="s">
        <v>204</v>
      </c>
      <c r="E11" s="29" t="s">
        <v>195</v>
      </c>
      <c r="F11" t="s">
        <v>71</v>
      </c>
      <c r="G11" s="1" t="s">
        <v>176</v>
      </c>
      <c r="H11" s="1" t="s">
        <v>104</v>
      </c>
      <c r="I11" s="28"/>
      <c r="J11" t="s">
        <v>113</v>
      </c>
    </row>
    <row r="12" spans="1:9" ht="12.75">
      <c r="A12" s="2"/>
      <c r="C12" s="29" t="s">
        <v>205</v>
      </c>
      <c r="D12" s="29" t="s">
        <v>205</v>
      </c>
      <c r="E12" s="29" t="s">
        <v>205</v>
      </c>
      <c r="G12" s="1"/>
      <c r="I12" s="29" t="s">
        <v>205</v>
      </c>
    </row>
    <row r="13" spans="1:10" ht="12.75">
      <c r="A13" s="2" t="s">
        <v>11</v>
      </c>
      <c r="B13" t="s">
        <v>12</v>
      </c>
      <c r="C13" s="29">
        <v>13</v>
      </c>
      <c r="D13" s="29" t="s">
        <v>204</v>
      </c>
      <c r="E13" s="29" t="s">
        <v>197</v>
      </c>
      <c r="F13" t="s">
        <v>70</v>
      </c>
      <c r="G13" s="1" t="s">
        <v>178</v>
      </c>
      <c r="H13" s="1" t="s">
        <v>40</v>
      </c>
      <c r="I13" s="28">
        <v>2286.6</v>
      </c>
      <c r="J13" t="s">
        <v>113</v>
      </c>
    </row>
    <row r="14" spans="1:10" ht="12.75">
      <c r="A14" s="2" t="s">
        <v>11</v>
      </c>
      <c r="B14" t="s">
        <v>13</v>
      </c>
      <c r="C14" s="29">
        <v>3</v>
      </c>
      <c r="D14" s="29" t="s">
        <v>204</v>
      </c>
      <c r="E14" s="29" t="s">
        <v>197</v>
      </c>
      <c r="F14" t="s">
        <v>70</v>
      </c>
      <c r="G14" s="1" t="s">
        <v>178</v>
      </c>
      <c r="H14" s="1" t="s">
        <v>41</v>
      </c>
      <c r="I14" s="28"/>
      <c r="J14" t="s">
        <v>113</v>
      </c>
    </row>
    <row r="15" spans="1:10" ht="12.75">
      <c r="A15" s="2" t="s">
        <v>11</v>
      </c>
      <c r="B15" t="s">
        <v>14</v>
      </c>
      <c r="C15" s="29">
        <v>2</v>
      </c>
      <c r="D15" s="29" t="s">
        <v>204</v>
      </c>
      <c r="E15" s="29" t="s">
        <v>197</v>
      </c>
      <c r="F15" t="s">
        <v>70</v>
      </c>
      <c r="G15" s="1" t="s">
        <v>178</v>
      </c>
      <c r="H15" s="1" t="s">
        <v>42</v>
      </c>
      <c r="I15" s="28"/>
      <c r="J15" t="s">
        <v>113</v>
      </c>
    </row>
    <row r="16" spans="1:10" ht="12.75">
      <c r="A16" s="2" t="s">
        <v>11</v>
      </c>
      <c r="B16" t="s">
        <v>15</v>
      </c>
      <c r="C16" s="29">
        <v>1</v>
      </c>
      <c r="D16" s="29" t="s">
        <v>204</v>
      </c>
      <c r="E16" s="29" t="s">
        <v>197</v>
      </c>
      <c r="F16" t="s">
        <v>70</v>
      </c>
      <c r="G16" s="1" t="s">
        <v>178</v>
      </c>
      <c r="H16" s="1" t="s">
        <v>43</v>
      </c>
      <c r="I16" s="28"/>
      <c r="J16" t="s">
        <v>113</v>
      </c>
    </row>
    <row r="17" spans="1:10" ht="12.75">
      <c r="A17" s="2" t="s">
        <v>16</v>
      </c>
      <c r="B17" t="s">
        <v>17</v>
      </c>
      <c r="C17" s="29">
        <v>1</v>
      </c>
      <c r="D17" s="29">
        <v>3</v>
      </c>
      <c r="E17" s="29">
        <f>SUM(C17-D17)</f>
        <v>-2</v>
      </c>
      <c r="F17" t="s">
        <v>70</v>
      </c>
      <c r="G17" s="22" t="s">
        <v>179</v>
      </c>
      <c r="H17" s="1" t="s">
        <v>39</v>
      </c>
      <c r="I17" s="28">
        <v>907.92</v>
      </c>
      <c r="J17" t="s">
        <v>113</v>
      </c>
    </row>
    <row r="18" spans="1:10" ht="12.75">
      <c r="A18" s="2" t="s">
        <v>18</v>
      </c>
      <c r="B18" t="s">
        <v>19</v>
      </c>
      <c r="C18" s="29">
        <v>5</v>
      </c>
      <c r="D18" s="29">
        <v>3</v>
      </c>
      <c r="E18" s="29">
        <f>SUM(C18-D18)</f>
        <v>2</v>
      </c>
      <c r="F18" t="s">
        <v>70</v>
      </c>
      <c r="G18" s="22" t="s">
        <v>180</v>
      </c>
      <c r="H18" s="1" t="s">
        <v>44</v>
      </c>
      <c r="I18" s="28">
        <v>4200.24</v>
      </c>
      <c r="J18" t="s">
        <v>113</v>
      </c>
    </row>
    <row r="19" spans="1:10" ht="12.75">
      <c r="A19" s="2" t="s">
        <v>20</v>
      </c>
      <c r="B19" t="s">
        <v>21</v>
      </c>
      <c r="C19" s="29">
        <v>27</v>
      </c>
      <c r="D19" s="29">
        <v>34</v>
      </c>
      <c r="E19" s="29">
        <f>SUM(C19-D19)</f>
        <v>-7</v>
      </c>
      <c r="F19" t="s">
        <v>70</v>
      </c>
      <c r="G19" s="22" t="s">
        <v>181</v>
      </c>
      <c r="H19" s="1" t="s">
        <v>45</v>
      </c>
      <c r="I19" s="28">
        <v>32422.07</v>
      </c>
      <c r="J19" t="s">
        <v>113</v>
      </c>
    </row>
    <row r="20" spans="1:9" ht="12.75">
      <c r="A20" s="2"/>
      <c r="C20" s="29" t="s">
        <v>205</v>
      </c>
      <c r="D20" s="29" t="s">
        <v>205</v>
      </c>
      <c r="E20" s="29" t="s">
        <v>205</v>
      </c>
      <c r="G20" s="1"/>
      <c r="I20" s="29" t="s">
        <v>205</v>
      </c>
    </row>
    <row r="21" spans="1:10" ht="12.75">
      <c r="A21" s="2" t="s">
        <v>22</v>
      </c>
      <c r="B21" t="s">
        <v>23</v>
      </c>
      <c r="C21" s="29">
        <v>14</v>
      </c>
      <c r="D21" s="29">
        <v>16</v>
      </c>
      <c r="E21" s="29">
        <f>SUM(C21-D21)</f>
        <v>-2</v>
      </c>
      <c r="F21" t="s">
        <v>69</v>
      </c>
      <c r="G21" s="22" t="s">
        <v>182</v>
      </c>
      <c r="H21" s="1" t="s">
        <v>46</v>
      </c>
      <c r="I21" s="28">
        <v>30762.44</v>
      </c>
      <c r="J21" t="s">
        <v>113</v>
      </c>
    </row>
    <row r="22" spans="1:10" ht="12.75">
      <c r="A22" s="2" t="s">
        <v>94</v>
      </c>
      <c r="B22" t="s">
        <v>93</v>
      </c>
      <c r="C22" s="29"/>
      <c r="D22" s="29" t="s">
        <v>204</v>
      </c>
      <c r="E22" s="29" t="s">
        <v>198</v>
      </c>
      <c r="F22" t="s">
        <v>69</v>
      </c>
      <c r="G22" s="1" t="s">
        <v>183</v>
      </c>
      <c r="H22" s="1" t="s">
        <v>91</v>
      </c>
      <c r="I22" s="28"/>
      <c r="J22" t="s">
        <v>113</v>
      </c>
    </row>
    <row r="23" spans="1:9" ht="12.75">
      <c r="A23" s="2"/>
      <c r="C23" s="29" t="s">
        <v>205</v>
      </c>
      <c r="D23" s="29" t="s">
        <v>205</v>
      </c>
      <c r="E23" s="29" t="s">
        <v>205</v>
      </c>
      <c r="G23" s="1"/>
      <c r="I23" s="29" t="s">
        <v>205</v>
      </c>
    </row>
    <row r="24" spans="1:10" ht="12.75">
      <c r="A24" s="2" t="s">
        <v>24</v>
      </c>
      <c r="B24" t="s">
        <v>142</v>
      </c>
      <c r="C24" s="29">
        <v>19</v>
      </c>
      <c r="D24" s="29">
        <v>32</v>
      </c>
      <c r="E24" s="29">
        <f>SUM(C24+C25+C26+C27+C28+C29+C22-D24)</f>
        <v>-3</v>
      </c>
      <c r="F24" t="s">
        <v>71</v>
      </c>
      <c r="G24" s="22" t="s">
        <v>183</v>
      </c>
      <c r="H24" s="1" t="s">
        <v>199</v>
      </c>
      <c r="I24" s="28">
        <v>15091.27</v>
      </c>
      <c r="J24" t="s">
        <v>113</v>
      </c>
    </row>
    <row r="25" spans="1:10" ht="12.75">
      <c r="A25" s="2" t="s">
        <v>24</v>
      </c>
      <c r="B25" t="s">
        <v>25</v>
      </c>
      <c r="C25" s="29"/>
      <c r="D25" s="29" t="s">
        <v>204</v>
      </c>
      <c r="E25" s="29" t="s">
        <v>198</v>
      </c>
      <c r="F25" t="s">
        <v>71</v>
      </c>
      <c r="G25" s="1" t="s">
        <v>183</v>
      </c>
      <c r="H25" s="1" t="s">
        <v>47</v>
      </c>
      <c r="I25" s="28"/>
      <c r="J25" t="s">
        <v>113</v>
      </c>
    </row>
    <row r="26" spans="1:10" ht="12.75">
      <c r="A26" s="2" t="s">
        <v>24</v>
      </c>
      <c r="B26" t="s">
        <v>143</v>
      </c>
      <c r="C26" s="29">
        <v>7</v>
      </c>
      <c r="D26" s="29" t="s">
        <v>204</v>
      </c>
      <c r="E26" s="29" t="s">
        <v>198</v>
      </c>
      <c r="F26" t="s">
        <v>71</v>
      </c>
      <c r="G26" s="1" t="s">
        <v>183</v>
      </c>
      <c r="H26" s="1" t="s">
        <v>48</v>
      </c>
      <c r="I26" s="28">
        <v>23812.83</v>
      </c>
      <c r="J26" t="s">
        <v>113</v>
      </c>
    </row>
    <row r="27" spans="1:10" ht="12.75">
      <c r="A27" s="2" t="s">
        <v>24</v>
      </c>
      <c r="B27" t="s">
        <v>144</v>
      </c>
      <c r="C27" s="29">
        <v>3</v>
      </c>
      <c r="D27" s="29" t="s">
        <v>204</v>
      </c>
      <c r="E27" s="29" t="s">
        <v>198</v>
      </c>
      <c r="F27" t="s">
        <v>71</v>
      </c>
      <c r="G27" s="1" t="s">
        <v>183</v>
      </c>
      <c r="H27" s="1" t="s">
        <v>49</v>
      </c>
      <c r="I27" s="28"/>
      <c r="J27" t="s">
        <v>113</v>
      </c>
    </row>
    <row r="28" spans="1:10" ht="12.75">
      <c r="A28" s="2" t="s">
        <v>24</v>
      </c>
      <c r="B28" t="s">
        <v>92</v>
      </c>
      <c r="C28" s="29"/>
      <c r="D28" s="29" t="s">
        <v>204</v>
      </c>
      <c r="E28" s="29" t="s">
        <v>198</v>
      </c>
      <c r="F28" t="s">
        <v>71</v>
      </c>
      <c r="G28" s="1" t="s">
        <v>183</v>
      </c>
      <c r="H28" s="1" t="s">
        <v>78</v>
      </c>
      <c r="I28" s="28"/>
      <c r="J28" t="s">
        <v>113</v>
      </c>
    </row>
    <row r="29" spans="1:10" ht="12.75">
      <c r="A29" s="2" t="s">
        <v>24</v>
      </c>
      <c r="B29" t="s">
        <v>95</v>
      </c>
      <c r="C29" s="29"/>
      <c r="D29" s="29" t="s">
        <v>204</v>
      </c>
      <c r="E29" s="29" t="s">
        <v>198</v>
      </c>
      <c r="F29" t="s">
        <v>71</v>
      </c>
      <c r="G29" s="1" t="s">
        <v>183</v>
      </c>
      <c r="H29" s="1" t="s">
        <v>77</v>
      </c>
      <c r="I29" s="28">
        <v>2941.16</v>
      </c>
      <c r="J29" t="s">
        <v>113</v>
      </c>
    </row>
    <row r="30" spans="1:9" ht="12.75">
      <c r="A30" s="2"/>
      <c r="C30" s="29" t="s">
        <v>205</v>
      </c>
      <c r="D30" s="29" t="s">
        <v>205</v>
      </c>
      <c r="E30" s="29" t="s">
        <v>205</v>
      </c>
      <c r="G30" s="1"/>
      <c r="I30" s="29" t="s">
        <v>205</v>
      </c>
    </row>
    <row r="31" spans="1:10" ht="12.75">
      <c r="A31" s="2" t="s">
        <v>26</v>
      </c>
      <c r="B31" t="s">
        <v>27</v>
      </c>
      <c r="C31" s="29">
        <v>8</v>
      </c>
      <c r="D31" s="29">
        <v>16</v>
      </c>
      <c r="E31" s="29">
        <f>SUM(C31+C35-D31)</f>
        <v>-5</v>
      </c>
      <c r="F31" t="s">
        <v>71</v>
      </c>
      <c r="G31" s="22" t="s">
        <v>184</v>
      </c>
      <c r="H31" s="1" t="s">
        <v>200</v>
      </c>
      <c r="I31" s="28">
        <v>33918.07</v>
      </c>
      <c r="J31" t="s">
        <v>113</v>
      </c>
    </row>
    <row r="32" spans="1:10" ht="12.75">
      <c r="A32" s="2" t="s">
        <v>26</v>
      </c>
      <c r="B32" t="s">
        <v>28</v>
      </c>
      <c r="C32" s="29"/>
      <c r="D32" s="29">
        <v>2</v>
      </c>
      <c r="E32" s="29">
        <f>SUM(C32-D32)</f>
        <v>-2</v>
      </c>
      <c r="F32" t="s">
        <v>71</v>
      </c>
      <c r="G32" s="22" t="s">
        <v>185</v>
      </c>
      <c r="H32" s="1" t="s">
        <v>51</v>
      </c>
      <c r="I32" s="28"/>
      <c r="J32" t="s">
        <v>113</v>
      </c>
    </row>
    <row r="33" spans="1:10" ht="12.75">
      <c r="A33" s="2" t="s">
        <v>26</v>
      </c>
      <c r="B33" t="s">
        <v>29</v>
      </c>
      <c r="C33" s="29">
        <v>12</v>
      </c>
      <c r="D33" s="29">
        <v>11</v>
      </c>
      <c r="E33" s="29">
        <f>SUM(C33-D33)</f>
        <v>1</v>
      </c>
      <c r="F33" t="s">
        <v>71</v>
      </c>
      <c r="G33" s="22" t="s">
        <v>186</v>
      </c>
      <c r="H33" s="1" t="s">
        <v>52</v>
      </c>
      <c r="I33" s="28">
        <v>28503.61</v>
      </c>
      <c r="J33" t="s">
        <v>113</v>
      </c>
    </row>
    <row r="34" spans="1:10" ht="12.75">
      <c r="A34" s="2" t="s">
        <v>26</v>
      </c>
      <c r="B34" t="s">
        <v>30</v>
      </c>
      <c r="C34" s="29">
        <v>56</v>
      </c>
      <c r="D34" s="29">
        <v>52</v>
      </c>
      <c r="E34" s="29">
        <f>SUM(C34-D34)</f>
        <v>4</v>
      </c>
      <c r="F34" t="s">
        <v>71</v>
      </c>
      <c r="G34" s="22" t="s">
        <v>187</v>
      </c>
      <c r="H34" s="1" t="s">
        <v>53</v>
      </c>
      <c r="I34" s="28">
        <v>216387.67</v>
      </c>
      <c r="J34" t="s">
        <v>113</v>
      </c>
    </row>
    <row r="35" spans="1:10" ht="12.75">
      <c r="A35" s="2" t="s">
        <v>26</v>
      </c>
      <c r="B35" t="s">
        <v>31</v>
      </c>
      <c r="C35" s="29">
        <v>3</v>
      </c>
      <c r="D35" s="29" t="s">
        <v>204</v>
      </c>
      <c r="E35" s="29" t="s">
        <v>201</v>
      </c>
      <c r="F35" t="s">
        <v>71</v>
      </c>
      <c r="G35" s="1" t="s">
        <v>184</v>
      </c>
      <c r="H35" s="1" t="s">
        <v>50</v>
      </c>
      <c r="I35" s="28"/>
      <c r="J35" t="s">
        <v>113</v>
      </c>
    </row>
    <row r="36" spans="1:10" ht="12.75">
      <c r="A36" s="2" t="s">
        <v>26</v>
      </c>
      <c r="B36" t="s">
        <v>32</v>
      </c>
      <c r="C36" s="29">
        <v>6</v>
      </c>
      <c r="D36" s="29">
        <v>8</v>
      </c>
      <c r="E36" s="29">
        <f>SUM(C36-D36)</f>
        <v>-2</v>
      </c>
      <c r="F36" t="s">
        <v>71</v>
      </c>
      <c r="G36" s="22" t="s">
        <v>188</v>
      </c>
      <c r="H36" s="1" t="s">
        <v>54</v>
      </c>
      <c r="I36" s="28">
        <v>22406.07</v>
      </c>
      <c r="J36" t="s">
        <v>113</v>
      </c>
    </row>
    <row r="37" spans="1:10" ht="12.75">
      <c r="A37" s="2" t="s">
        <v>33</v>
      </c>
      <c r="B37" t="s">
        <v>82</v>
      </c>
      <c r="C37" s="29">
        <v>2</v>
      </c>
      <c r="D37" s="29">
        <v>1</v>
      </c>
      <c r="E37" s="29">
        <f>SUM(C37-D37)</f>
        <v>1</v>
      </c>
      <c r="F37" t="s">
        <v>70</v>
      </c>
      <c r="G37" s="22" t="s">
        <v>189</v>
      </c>
      <c r="H37" s="1" t="s">
        <v>55</v>
      </c>
      <c r="I37" s="28">
        <v>1822.75</v>
      </c>
      <c r="J37" t="s">
        <v>113</v>
      </c>
    </row>
    <row r="38" spans="1:10" ht="12.75">
      <c r="A38" s="2" t="s">
        <v>33</v>
      </c>
      <c r="B38" t="s">
        <v>34</v>
      </c>
      <c r="C38" s="29">
        <v>1</v>
      </c>
      <c r="D38" s="29">
        <v>2</v>
      </c>
      <c r="E38" s="29">
        <f>SUM(C38-D38)</f>
        <v>-1</v>
      </c>
      <c r="F38" t="s">
        <v>71</v>
      </c>
      <c r="G38" s="22" t="s">
        <v>190</v>
      </c>
      <c r="H38" s="1" t="s">
        <v>56</v>
      </c>
      <c r="I38" s="28">
        <v>3189.88</v>
      </c>
      <c r="J38" t="s">
        <v>113</v>
      </c>
    </row>
    <row r="39" spans="1:9" ht="12.75">
      <c r="A39" s="2"/>
      <c r="C39" s="29" t="s">
        <v>205</v>
      </c>
      <c r="D39" s="29" t="s">
        <v>205</v>
      </c>
      <c r="E39" s="29" t="s">
        <v>205</v>
      </c>
      <c r="G39" s="1"/>
      <c r="I39" s="29" t="s">
        <v>205</v>
      </c>
    </row>
    <row r="40" spans="1:10" ht="12.75">
      <c r="A40" s="2" t="s">
        <v>35</v>
      </c>
      <c r="B40" t="s">
        <v>12</v>
      </c>
      <c r="C40" s="29">
        <v>6</v>
      </c>
      <c r="D40" s="29">
        <v>36</v>
      </c>
      <c r="E40" s="29">
        <f>SUM(C40+C41+C42+C13+C14+C15+C16-D40)</f>
        <v>1</v>
      </c>
      <c r="F40" t="s">
        <v>70</v>
      </c>
      <c r="G40" s="22" t="s">
        <v>178</v>
      </c>
      <c r="H40" s="1" t="s">
        <v>196</v>
      </c>
      <c r="I40" s="28">
        <v>5111.28</v>
      </c>
      <c r="J40" t="s">
        <v>113</v>
      </c>
    </row>
    <row r="41" spans="1:10" ht="12.75">
      <c r="A41" s="2" t="s">
        <v>35</v>
      </c>
      <c r="B41" t="s">
        <v>15</v>
      </c>
      <c r="C41" s="29">
        <v>2</v>
      </c>
      <c r="D41" s="29" t="s">
        <v>204</v>
      </c>
      <c r="E41" s="29" t="s">
        <v>197</v>
      </c>
      <c r="F41" t="s">
        <v>70</v>
      </c>
      <c r="G41" s="1" t="s">
        <v>178</v>
      </c>
      <c r="H41" s="1" t="s">
        <v>58</v>
      </c>
      <c r="I41" s="28"/>
      <c r="J41" t="s">
        <v>113</v>
      </c>
    </row>
    <row r="42" spans="1:10" ht="12.75">
      <c r="A42" s="2" t="s">
        <v>35</v>
      </c>
      <c r="B42" t="s">
        <v>36</v>
      </c>
      <c r="C42" s="29">
        <v>10</v>
      </c>
      <c r="D42" s="29" t="s">
        <v>204</v>
      </c>
      <c r="E42" s="29" t="s">
        <v>197</v>
      </c>
      <c r="F42" t="s">
        <v>70</v>
      </c>
      <c r="G42" s="1" t="s">
        <v>178</v>
      </c>
      <c r="H42" s="1" t="s">
        <v>59</v>
      </c>
      <c r="I42" s="28">
        <v>717.62</v>
      </c>
      <c r="J42" t="s">
        <v>113</v>
      </c>
    </row>
    <row r="43" spans="1:9" ht="12.75">
      <c r="A43" s="2"/>
      <c r="C43" s="29" t="s">
        <v>205</v>
      </c>
      <c r="D43" s="29" t="s">
        <v>205</v>
      </c>
      <c r="E43" s="29" t="s">
        <v>205</v>
      </c>
      <c r="G43" s="1"/>
      <c r="I43" s="29" t="s">
        <v>205</v>
      </c>
    </row>
    <row r="44" spans="1:10" ht="12.75">
      <c r="A44" s="2" t="s">
        <v>96</v>
      </c>
      <c r="B44" t="s">
        <v>99</v>
      </c>
      <c r="C44" s="29"/>
      <c r="D44" s="29"/>
      <c r="E44" s="29">
        <f>SUM(C44+C45+C46+C47-D44)</f>
        <v>0</v>
      </c>
      <c r="F44" t="s">
        <v>71</v>
      </c>
      <c r="G44" s="22" t="s">
        <v>191</v>
      </c>
      <c r="H44" s="1" t="s">
        <v>203</v>
      </c>
      <c r="I44" s="28"/>
      <c r="J44" t="s">
        <v>113</v>
      </c>
    </row>
    <row r="45" spans="1:10" ht="12.75">
      <c r="A45" s="2" t="s">
        <v>96</v>
      </c>
      <c r="B45" t="s">
        <v>100</v>
      </c>
      <c r="C45" s="29"/>
      <c r="D45" s="29" t="s">
        <v>204</v>
      </c>
      <c r="E45" s="29" t="s">
        <v>202</v>
      </c>
      <c r="F45" t="s">
        <v>70</v>
      </c>
      <c r="G45" s="1" t="s">
        <v>191</v>
      </c>
      <c r="H45" s="1" t="s">
        <v>101</v>
      </c>
      <c r="I45" s="28"/>
      <c r="J45" t="s">
        <v>113</v>
      </c>
    </row>
    <row r="46" spans="1:10" ht="12.75">
      <c r="A46" s="2" t="s">
        <v>96</v>
      </c>
      <c r="B46" t="s">
        <v>97</v>
      </c>
      <c r="C46" s="29"/>
      <c r="D46" s="29" t="s">
        <v>204</v>
      </c>
      <c r="E46" s="29" t="s">
        <v>202</v>
      </c>
      <c r="F46" t="s">
        <v>70</v>
      </c>
      <c r="G46" s="1" t="s">
        <v>191</v>
      </c>
      <c r="H46" s="1" t="s">
        <v>155</v>
      </c>
      <c r="I46" s="28">
        <v>1709.55</v>
      </c>
      <c r="J46" t="s">
        <v>113</v>
      </c>
    </row>
    <row r="47" spans="1:10" ht="12.75">
      <c r="A47" s="2" t="s">
        <v>96</v>
      </c>
      <c r="B47" t="s">
        <v>102</v>
      </c>
      <c r="C47" s="29"/>
      <c r="D47" s="29" t="s">
        <v>204</v>
      </c>
      <c r="E47" s="29" t="s">
        <v>202</v>
      </c>
      <c r="F47" t="s">
        <v>71</v>
      </c>
      <c r="G47" s="1" t="s">
        <v>191</v>
      </c>
      <c r="H47" s="1" t="s">
        <v>156</v>
      </c>
      <c r="I47" s="28"/>
      <c r="J47" t="s">
        <v>113</v>
      </c>
    </row>
    <row r="48" ht="12.75">
      <c r="A48" s="2"/>
    </row>
    <row r="49" spans="1:2" ht="12.75">
      <c r="A49" s="37">
        <v>39097</v>
      </c>
      <c r="B49" s="12" t="s">
        <v>210</v>
      </c>
    </row>
    <row r="50" spans="1:2" ht="12.75">
      <c r="A50" s="38"/>
      <c r="B50" s="35" t="s">
        <v>207</v>
      </c>
    </row>
    <row r="51" spans="1:10" ht="12.75">
      <c r="A51" s="38">
        <v>39078</v>
      </c>
      <c r="B51" s="12" t="s">
        <v>208</v>
      </c>
      <c r="C51" s="4">
        <f>SUM(C4:C47)</f>
        <v>210</v>
      </c>
      <c r="D51" s="4">
        <f>SUM(D4:D47)</f>
        <v>226</v>
      </c>
      <c r="E51" s="4">
        <f>SUM(E4+E7+E8+E10+E17+E18+E19+E21+E24+E31+E32+E33+E34+E36+E37+E38+E40+E44)</f>
        <v>-16</v>
      </c>
      <c r="H51" s="36" t="s">
        <v>209</v>
      </c>
      <c r="I51" s="19">
        <f>SUM(I4:I47)</f>
        <v>441984.28</v>
      </c>
      <c r="J51" t="s">
        <v>113</v>
      </c>
    </row>
    <row r="52" ht="12.75">
      <c r="B52" s="5" t="s">
        <v>72</v>
      </c>
    </row>
    <row r="53" spans="2:9" ht="12.75">
      <c r="B53" s="16"/>
      <c r="C53" s="4" t="s">
        <v>76</v>
      </c>
      <c r="D53" s="4"/>
      <c r="E53" s="4"/>
      <c r="F53" s="1"/>
      <c r="G53" s="1"/>
      <c r="I53" s="4" t="s">
        <v>112</v>
      </c>
    </row>
    <row r="54" spans="2:10" ht="12.75">
      <c r="B54" s="11" t="s">
        <v>73</v>
      </c>
      <c r="C54" s="22">
        <f>SUM(C7+C10+C13+C14+C15+C16+C17+C18+C19+C37+C40+C41+C42+C45+C46)</f>
        <v>73</v>
      </c>
      <c r="D54" s="22"/>
      <c r="E54" s="22"/>
      <c r="I54" s="18">
        <f>SUM(I7+I10+I13+I14+I15+I16+I17+I18+I19+I37+I40+I41+I42+I45+I46)</f>
        <v>50023.75000000001</v>
      </c>
      <c r="J54" t="s">
        <v>113</v>
      </c>
    </row>
    <row r="55" spans="2:10" ht="12.75">
      <c r="B55" s="11" t="s">
        <v>74</v>
      </c>
      <c r="C55" s="22">
        <f>SUM(C4+C5+C21+C22)</f>
        <v>19</v>
      </c>
      <c r="D55" s="22"/>
      <c r="E55" s="22"/>
      <c r="I55" s="18">
        <f>SUM(I4+I5+I21+I22)</f>
        <v>32659.53</v>
      </c>
      <c r="J55" t="s">
        <v>113</v>
      </c>
    </row>
    <row r="56" spans="2:10" ht="12.75">
      <c r="B56" s="11" t="s">
        <v>75</v>
      </c>
      <c r="C56" s="22">
        <f>SUM(C6+C8+C9+C11+C24+C25+C26+C27+C28+C29+C31+C32+C33+C34+C35+C36+C38+C44+C47)</f>
        <v>118</v>
      </c>
      <c r="D56" s="22"/>
      <c r="E56" s="22"/>
      <c r="I56" s="18">
        <f>SUM(I6+I8+I9+I11+I24+I25+I26+I27+I28+I29+I31+I32+I33+I34+I35+I36+I38+I44+I47)</f>
        <v>359301</v>
      </c>
      <c r="J56" t="s">
        <v>113</v>
      </c>
    </row>
    <row r="57" spans="2:10" ht="12.75">
      <c r="B57" s="11" t="s">
        <v>79</v>
      </c>
      <c r="C57" s="4">
        <f>SUM(C54:C56)</f>
        <v>210</v>
      </c>
      <c r="D57" s="4"/>
      <c r="E57" s="4"/>
      <c r="I57" s="19">
        <f>SUM(I54:I56)</f>
        <v>441984.28</v>
      </c>
      <c r="J57" t="s">
        <v>113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70" r:id="rId2"/>
  <headerFooter alignWithMargins="0">
    <oddHeader>&amp;C&amp;"Arial,Fett"&amp;12&amp;EÜbersicht der Fallzahlen und des Ausgabe-IST's. - RSD B - Dezember 2006</oddHeader>
    <oddFooter>&amp;R&amp;8&amp;UDiese Aufstellung finden Sie  auch unter :                  
&amp;UJugTransfer / FaRef.4 (...) / FB 4 Haushalt / HzE Statistik / HzE Statistik 2006 / HzE Statistik 1206 / Tabelle RSD B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15"/>
  <sheetViews>
    <sheetView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7.57421875" style="0" bestFit="1" customWidth="1"/>
    <col min="3" max="3" width="59.00390625" style="0" customWidth="1"/>
    <col min="4" max="4" width="19.7109375" style="0" customWidth="1"/>
    <col min="5" max="5" width="18.7109375" style="0" bestFit="1" customWidth="1"/>
  </cols>
  <sheetData>
    <row r="1" spans="1:4" ht="12.75">
      <c r="A1" s="4" t="s">
        <v>138</v>
      </c>
      <c r="B1" s="4" t="s">
        <v>137</v>
      </c>
      <c r="C1" s="4" t="s">
        <v>0</v>
      </c>
      <c r="D1" s="3" t="s">
        <v>136</v>
      </c>
    </row>
    <row r="2" spans="1:5" ht="12.75">
      <c r="A2" s="4" t="s">
        <v>139</v>
      </c>
      <c r="B2" s="4" t="s">
        <v>0</v>
      </c>
      <c r="C2" s="3"/>
      <c r="D2" s="3"/>
      <c r="E2" s="3" t="s">
        <v>158</v>
      </c>
    </row>
    <row r="3" ht="3.75" customHeight="1"/>
    <row r="4" spans="1:5" ht="12.75">
      <c r="A4" t="s">
        <v>7</v>
      </c>
      <c r="B4" s="43">
        <v>1</v>
      </c>
      <c r="C4" t="s">
        <v>231</v>
      </c>
      <c r="D4" t="s">
        <v>220</v>
      </c>
      <c r="E4" t="s">
        <v>240</v>
      </c>
    </row>
    <row r="5" spans="1:5" ht="12.75">
      <c r="A5" t="s">
        <v>7</v>
      </c>
      <c r="B5" s="43">
        <v>1</v>
      </c>
      <c r="C5" t="s">
        <v>231</v>
      </c>
      <c r="D5" t="s">
        <v>220</v>
      </c>
      <c r="E5" t="s">
        <v>240</v>
      </c>
    </row>
    <row r="6" spans="1:5" ht="12.75">
      <c r="A6" t="s">
        <v>7</v>
      </c>
      <c r="B6" s="43">
        <v>1</v>
      </c>
      <c r="C6" t="s">
        <v>231</v>
      </c>
      <c r="E6" t="s">
        <v>229</v>
      </c>
    </row>
    <row r="7" spans="1:5" ht="12.75">
      <c r="A7" t="s">
        <v>7</v>
      </c>
      <c r="B7" s="43">
        <v>1</v>
      </c>
      <c r="C7" t="s">
        <v>231</v>
      </c>
      <c r="E7" t="s">
        <v>229</v>
      </c>
    </row>
    <row r="8" spans="1:5" ht="12.75">
      <c r="A8" t="s">
        <v>7</v>
      </c>
      <c r="B8" s="43">
        <v>1</v>
      </c>
      <c r="C8" t="s">
        <v>231</v>
      </c>
      <c r="D8" t="s">
        <v>220</v>
      </c>
      <c r="E8" t="s">
        <v>229</v>
      </c>
    </row>
    <row r="9" spans="1:5" ht="12.75">
      <c r="A9" t="s">
        <v>8</v>
      </c>
      <c r="B9" s="43">
        <v>1</v>
      </c>
      <c r="C9" t="s">
        <v>9</v>
      </c>
      <c r="E9" t="s">
        <v>240</v>
      </c>
    </row>
    <row r="10" spans="1:5" ht="12.75">
      <c r="A10" t="s">
        <v>10</v>
      </c>
      <c r="B10" s="43">
        <v>1</v>
      </c>
      <c r="C10" t="s">
        <v>249</v>
      </c>
      <c r="D10" t="s">
        <v>220</v>
      </c>
      <c r="E10" t="s">
        <v>229</v>
      </c>
    </row>
    <row r="11" spans="1:5" ht="12.75">
      <c r="A11" t="s">
        <v>10</v>
      </c>
      <c r="B11" s="43">
        <v>1</v>
      </c>
      <c r="C11" t="s">
        <v>249</v>
      </c>
      <c r="D11" t="s">
        <v>221</v>
      </c>
      <c r="E11" t="s">
        <v>240</v>
      </c>
    </row>
    <row r="12" spans="1:5" ht="12.75">
      <c r="A12" t="s">
        <v>10</v>
      </c>
      <c r="B12" s="43">
        <v>1</v>
      </c>
      <c r="C12" t="s">
        <v>249</v>
      </c>
      <c r="D12" t="s">
        <v>220</v>
      </c>
      <c r="E12" t="s">
        <v>229</v>
      </c>
    </row>
    <row r="13" spans="1:5" ht="12.75">
      <c r="A13" t="s">
        <v>11</v>
      </c>
      <c r="B13" s="43">
        <v>1</v>
      </c>
      <c r="C13" t="s">
        <v>12</v>
      </c>
      <c r="E13" t="s">
        <v>240</v>
      </c>
    </row>
    <row r="14" spans="1:5" ht="12.75">
      <c r="A14" t="s">
        <v>11</v>
      </c>
      <c r="B14" s="43">
        <v>1</v>
      </c>
      <c r="C14" t="s">
        <v>12</v>
      </c>
      <c r="D14" t="s">
        <v>220</v>
      </c>
      <c r="E14" t="s">
        <v>229</v>
      </c>
    </row>
    <row r="15" spans="1:5" ht="12.75">
      <c r="A15" t="s">
        <v>11</v>
      </c>
      <c r="B15" s="43">
        <v>1</v>
      </c>
      <c r="C15" t="s">
        <v>12</v>
      </c>
      <c r="E15" t="s">
        <v>229</v>
      </c>
    </row>
    <row r="16" spans="1:5" ht="12.75">
      <c r="A16" t="s">
        <v>11</v>
      </c>
      <c r="B16" s="43">
        <v>1</v>
      </c>
      <c r="C16" t="s">
        <v>12</v>
      </c>
      <c r="E16" t="s">
        <v>240</v>
      </c>
    </row>
    <row r="17" spans="1:5" ht="12.75">
      <c r="A17" t="s">
        <v>11</v>
      </c>
      <c r="B17" s="43">
        <v>1</v>
      </c>
      <c r="C17" t="s">
        <v>12</v>
      </c>
      <c r="E17" t="s">
        <v>240</v>
      </c>
    </row>
    <row r="18" spans="1:5" ht="12.75">
      <c r="A18" t="s">
        <v>11</v>
      </c>
      <c r="B18" s="43">
        <v>1</v>
      </c>
      <c r="C18" t="s">
        <v>12</v>
      </c>
      <c r="E18" t="s">
        <v>229</v>
      </c>
    </row>
    <row r="19" spans="1:5" ht="12.75">
      <c r="A19" t="s">
        <v>11</v>
      </c>
      <c r="B19" s="43">
        <v>1</v>
      </c>
      <c r="C19" t="s">
        <v>12</v>
      </c>
      <c r="E19" t="s">
        <v>229</v>
      </c>
    </row>
    <row r="20" spans="1:5" ht="12.75">
      <c r="A20" t="s">
        <v>11</v>
      </c>
      <c r="B20" s="43">
        <v>1</v>
      </c>
      <c r="C20" t="s">
        <v>12</v>
      </c>
      <c r="E20" t="s">
        <v>240</v>
      </c>
    </row>
    <row r="21" spans="1:5" ht="12.75">
      <c r="A21" t="s">
        <v>11</v>
      </c>
      <c r="B21" s="43">
        <v>1</v>
      </c>
      <c r="C21" t="s">
        <v>12</v>
      </c>
      <c r="E21" t="s">
        <v>229</v>
      </c>
    </row>
    <row r="22" spans="1:5" ht="12.75">
      <c r="A22" t="s">
        <v>11</v>
      </c>
      <c r="B22" s="43">
        <v>1</v>
      </c>
      <c r="C22" t="s">
        <v>12</v>
      </c>
      <c r="E22" t="s">
        <v>240</v>
      </c>
    </row>
    <row r="23" spans="1:5" ht="12.75">
      <c r="A23" t="s">
        <v>11</v>
      </c>
      <c r="B23" s="43">
        <v>1</v>
      </c>
      <c r="C23" t="s">
        <v>12</v>
      </c>
      <c r="E23" t="s">
        <v>240</v>
      </c>
    </row>
    <row r="24" spans="1:5" ht="12.75">
      <c r="A24" t="s">
        <v>11</v>
      </c>
      <c r="B24" s="43">
        <v>1</v>
      </c>
      <c r="C24" t="s">
        <v>12</v>
      </c>
      <c r="E24" t="s">
        <v>229</v>
      </c>
    </row>
    <row r="25" spans="1:5" ht="12.75">
      <c r="A25" t="s">
        <v>11</v>
      </c>
      <c r="B25" s="43">
        <v>1</v>
      </c>
      <c r="C25" t="s">
        <v>12</v>
      </c>
      <c r="E25" t="s">
        <v>229</v>
      </c>
    </row>
    <row r="26" spans="1:5" ht="12.75">
      <c r="A26" t="s">
        <v>11</v>
      </c>
      <c r="B26" s="43">
        <v>1</v>
      </c>
      <c r="C26" t="s">
        <v>13</v>
      </c>
      <c r="E26" t="s">
        <v>240</v>
      </c>
    </row>
    <row r="27" spans="1:5" ht="12.75">
      <c r="A27" t="s">
        <v>11</v>
      </c>
      <c r="B27" s="43">
        <v>1</v>
      </c>
      <c r="C27" t="s">
        <v>13</v>
      </c>
      <c r="E27" t="s">
        <v>240</v>
      </c>
    </row>
    <row r="28" spans="1:5" ht="12.75">
      <c r="A28" t="s">
        <v>11</v>
      </c>
      <c r="B28" s="43">
        <v>1</v>
      </c>
      <c r="C28" t="s">
        <v>13</v>
      </c>
      <c r="D28" t="s">
        <v>220</v>
      </c>
      <c r="E28" t="s">
        <v>229</v>
      </c>
    </row>
    <row r="29" spans="1:5" ht="12.75">
      <c r="A29" t="s">
        <v>11</v>
      </c>
      <c r="B29" s="43">
        <v>1</v>
      </c>
      <c r="C29" t="s">
        <v>14</v>
      </c>
      <c r="E29" t="s">
        <v>240</v>
      </c>
    </row>
    <row r="30" spans="1:5" ht="12.75">
      <c r="A30" t="s">
        <v>11</v>
      </c>
      <c r="B30" s="43">
        <v>1</v>
      </c>
      <c r="C30" t="s">
        <v>14</v>
      </c>
      <c r="D30" t="s">
        <v>220</v>
      </c>
      <c r="E30" t="s">
        <v>240</v>
      </c>
    </row>
    <row r="31" spans="1:5" ht="12.75">
      <c r="A31" t="s">
        <v>11</v>
      </c>
      <c r="B31" s="43">
        <v>1</v>
      </c>
      <c r="C31" t="s">
        <v>15</v>
      </c>
      <c r="D31" t="s">
        <v>221</v>
      </c>
      <c r="E31" t="s">
        <v>229</v>
      </c>
    </row>
    <row r="32" spans="1:5" ht="12.75">
      <c r="A32" t="s">
        <v>16</v>
      </c>
      <c r="B32" s="43">
        <v>1</v>
      </c>
      <c r="C32" t="s">
        <v>17</v>
      </c>
      <c r="D32" t="s">
        <v>220</v>
      </c>
      <c r="E32" t="s">
        <v>229</v>
      </c>
    </row>
    <row r="33" spans="1:5" ht="12.75">
      <c r="A33" t="s">
        <v>18</v>
      </c>
      <c r="B33" s="43">
        <v>1</v>
      </c>
      <c r="C33" t="s">
        <v>19</v>
      </c>
      <c r="E33" t="s">
        <v>240</v>
      </c>
    </row>
    <row r="34" spans="1:5" ht="12.75">
      <c r="A34" t="s">
        <v>18</v>
      </c>
      <c r="B34" s="43">
        <v>1</v>
      </c>
      <c r="C34" t="s">
        <v>19</v>
      </c>
      <c r="D34" t="s">
        <v>220</v>
      </c>
      <c r="E34" t="s">
        <v>240</v>
      </c>
    </row>
    <row r="35" spans="1:5" ht="12.75">
      <c r="A35" t="s">
        <v>18</v>
      </c>
      <c r="B35" s="43">
        <v>1</v>
      </c>
      <c r="C35" t="s">
        <v>19</v>
      </c>
      <c r="D35" t="s">
        <v>220</v>
      </c>
      <c r="E35" t="s">
        <v>229</v>
      </c>
    </row>
    <row r="36" spans="1:5" ht="12.75">
      <c r="A36" t="s">
        <v>18</v>
      </c>
      <c r="B36" s="43">
        <v>1</v>
      </c>
      <c r="C36" t="s">
        <v>19</v>
      </c>
      <c r="D36" t="s">
        <v>221</v>
      </c>
      <c r="E36" t="s">
        <v>240</v>
      </c>
    </row>
    <row r="37" spans="1:5" ht="12.75">
      <c r="A37" t="s">
        <v>18</v>
      </c>
      <c r="B37" s="43">
        <v>1</v>
      </c>
      <c r="C37" t="s">
        <v>19</v>
      </c>
      <c r="D37" t="s">
        <v>220</v>
      </c>
      <c r="E37" t="s">
        <v>229</v>
      </c>
    </row>
    <row r="38" spans="1:5" ht="12.75">
      <c r="A38" t="s">
        <v>20</v>
      </c>
      <c r="B38" s="43">
        <v>1</v>
      </c>
      <c r="C38" t="s">
        <v>21</v>
      </c>
      <c r="E38" t="s">
        <v>240</v>
      </c>
    </row>
    <row r="39" spans="1:5" ht="12.75">
      <c r="A39" t="s">
        <v>20</v>
      </c>
      <c r="B39" s="43">
        <v>1</v>
      </c>
      <c r="C39" t="s">
        <v>21</v>
      </c>
      <c r="D39" t="s">
        <v>220</v>
      </c>
      <c r="E39" t="s">
        <v>240</v>
      </c>
    </row>
    <row r="40" spans="1:5" ht="12.75">
      <c r="A40" t="s">
        <v>20</v>
      </c>
      <c r="B40" s="43">
        <v>1</v>
      </c>
      <c r="C40" t="s">
        <v>21</v>
      </c>
      <c r="D40" t="s">
        <v>220</v>
      </c>
      <c r="E40" t="s">
        <v>240</v>
      </c>
    </row>
    <row r="41" spans="1:5" ht="12.75">
      <c r="A41" t="s">
        <v>20</v>
      </c>
      <c r="B41" s="43">
        <v>1</v>
      </c>
      <c r="C41" t="s">
        <v>21</v>
      </c>
      <c r="E41" t="s">
        <v>229</v>
      </c>
    </row>
    <row r="42" spans="1:5" ht="12.75">
      <c r="A42" t="s">
        <v>20</v>
      </c>
      <c r="B42" s="43">
        <v>1</v>
      </c>
      <c r="C42" t="s">
        <v>21</v>
      </c>
      <c r="E42" t="s">
        <v>240</v>
      </c>
    </row>
    <row r="43" spans="1:5" ht="12.75">
      <c r="A43" t="s">
        <v>20</v>
      </c>
      <c r="B43" s="43">
        <v>1</v>
      </c>
      <c r="C43" t="s">
        <v>21</v>
      </c>
      <c r="E43" t="s">
        <v>240</v>
      </c>
    </row>
    <row r="44" spans="1:5" ht="12.75">
      <c r="A44" t="s">
        <v>20</v>
      </c>
      <c r="B44" s="43">
        <v>1</v>
      </c>
      <c r="C44" t="s">
        <v>21</v>
      </c>
      <c r="E44" t="s">
        <v>229</v>
      </c>
    </row>
    <row r="45" spans="1:5" ht="12.75">
      <c r="A45" t="s">
        <v>20</v>
      </c>
      <c r="B45" s="43">
        <v>1</v>
      </c>
      <c r="C45" t="s">
        <v>21</v>
      </c>
      <c r="E45" t="s">
        <v>240</v>
      </c>
    </row>
    <row r="46" spans="1:5" ht="12.75">
      <c r="A46" t="s">
        <v>20</v>
      </c>
      <c r="B46" s="43">
        <v>1</v>
      </c>
      <c r="C46" t="s">
        <v>21</v>
      </c>
      <c r="E46" t="s">
        <v>240</v>
      </c>
    </row>
    <row r="47" spans="1:5" ht="12.75">
      <c r="A47" t="s">
        <v>20</v>
      </c>
      <c r="B47" s="43">
        <v>1</v>
      </c>
      <c r="C47" t="s">
        <v>21</v>
      </c>
      <c r="D47" t="s">
        <v>220</v>
      </c>
      <c r="E47" t="s">
        <v>240</v>
      </c>
    </row>
    <row r="48" spans="1:5" ht="12.75">
      <c r="A48" t="s">
        <v>20</v>
      </c>
      <c r="B48" s="43">
        <v>1</v>
      </c>
      <c r="C48" t="s">
        <v>21</v>
      </c>
      <c r="E48" t="s">
        <v>240</v>
      </c>
    </row>
    <row r="49" spans="1:5" ht="12.75">
      <c r="A49" t="s">
        <v>20</v>
      </c>
      <c r="B49" s="43">
        <v>1</v>
      </c>
      <c r="C49" t="s">
        <v>21</v>
      </c>
      <c r="D49" t="s">
        <v>220</v>
      </c>
      <c r="E49" t="s">
        <v>229</v>
      </c>
    </row>
    <row r="50" spans="1:5" ht="12.75">
      <c r="A50" t="s">
        <v>20</v>
      </c>
      <c r="B50" s="43">
        <v>1</v>
      </c>
      <c r="C50" t="s">
        <v>21</v>
      </c>
      <c r="D50" t="s">
        <v>220</v>
      </c>
      <c r="E50" t="s">
        <v>240</v>
      </c>
    </row>
    <row r="51" spans="1:5" ht="12.75">
      <c r="A51" t="s">
        <v>20</v>
      </c>
      <c r="B51" s="43">
        <v>1</v>
      </c>
      <c r="C51" t="s">
        <v>21</v>
      </c>
      <c r="E51" t="s">
        <v>240</v>
      </c>
    </row>
    <row r="52" spans="1:5" ht="12.75">
      <c r="A52" t="s">
        <v>20</v>
      </c>
      <c r="B52" s="43">
        <v>1</v>
      </c>
      <c r="C52" t="s">
        <v>21</v>
      </c>
      <c r="E52" t="s">
        <v>229</v>
      </c>
    </row>
    <row r="53" spans="1:5" ht="12.75">
      <c r="A53" t="s">
        <v>20</v>
      </c>
      <c r="B53" s="43">
        <v>1</v>
      </c>
      <c r="C53" t="s">
        <v>21</v>
      </c>
      <c r="D53" t="s">
        <v>221</v>
      </c>
      <c r="E53" t="s">
        <v>240</v>
      </c>
    </row>
    <row r="54" spans="1:5" ht="12.75">
      <c r="A54" t="s">
        <v>20</v>
      </c>
      <c r="B54" s="43">
        <v>1</v>
      </c>
      <c r="C54" t="s">
        <v>21</v>
      </c>
      <c r="E54" t="s">
        <v>229</v>
      </c>
    </row>
    <row r="55" spans="1:5" ht="12.75">
      <c r="A55" t="s">
        <v>20</v>
      </c>
      <c r="B55" s="43">
        <v>1</v>
      </c>
      <c r="C55" t="s">
        <v>21</v>
      </c>
      <c r="E55" t="s">
        <v>240</v>
      </c>
    </row>
    <row r="56" spans="1:5" ht="12.75">
      <c r="A56" t="s">
        <v>20</v>
      </c>
      <c r="B56" s="43">
        <v>1</v>
      </c>
      <c r="C56" t="s">
        <v>21</v>
      </c>
      <c r="E56" t="s">
        <v>229</v>
      </c>
    </row>
    <row r="57" spans="1:5" ht="12.75">
      <c r="A57" t="s">
        <v>20</v>
      </c>
      <c r="B57" s="43">
        <v>1</v>
      </c>
      <c r="C57" t="s">
        <v>21</v>
      </c>
      <c r="E57" t="s">
        <v>229</v>
      </c>
    </row>
    <row r="58" spans="1:5" ht="12.75">
      <c r="A58" t="s">
        <v>20</v>
      </c>
      <c r="B58" s="43">
        <v>1</v>
      </c>
      <c r="C58" t="s">
        <v>21</v>
      </c>
      <c r="D58" t="s">
        <v>220</v>
      </c>
      <c r="E58" t="s">
        <v>229</v>
      </c>
    </row>
    <row r="59" spans="1:5" ht="12.75">
      <c r="A59" t="s">
        <v>20</v>
      </c>
      <c r="B59" s="43">
        <v>1</v>
      </c>
      <c r="C59" t="s">
        <v>21</v>
      </c>
      <c r="E59" t="s">
        <v>240</v>
      </c>
    </row>
    <row r="60" spans="1:5" ht="12.75">
      <c r="A60" t="s">
        <v>20</v>
      </c>
      <c r="B60" s="43">
        <v>1</v>
      </c>
      <c r="C60" t="s">
        <v>21</v>
      </c>
      <c r="E60" t="s">
        <v>240</v>
      </c>
    </row>
    <row r="61" spans="1:5" ht="12.75">
      <c r="A61" t="s">
        <v>20</v>
      </c>
      <c r="B61" s="43">
        <v>1</v>
      </c>
      <c r="C61" t="s">
        <v>21</v>
      </c>
      <c r="D61" t="s">
        <v>220</v>
      </c>
      <c r="E61" t="s">
        <v>229</v>
      </c>
    </row>
    <row r="62" spans="1:5" ht="12.75">
      <c r="A62" t="s">
        <v>20</v>
      </c>
      <c r="B62" s="43">
        <v>1</v>
      </c>
      <c r="C62" t="s">
        <v>21</v>
      </c>
      <c r="E62" t="s">
        <v>240</v>
      </c>
    </row>
    <row r="63" spans="1:5" ht="12.75">
      <c r="A63" t="s">
        <v>20</v>
      </c>
      <c r="B63" s="43">
        <v>1</v>
      </c>
      <c r="C63" t="s">
        <v>21</v>
      </c>
      <c r="E63" t="s">
        <v>229</v>
      </c>
    </row>
    <row r="64" spans="1:5" ht="12.75">
      <c r="A64" t="s">
        <v>20</v>
      </c>
      <c r="B64" s="43">
        <v>1</v>
      </c>
      <c r="C64" t="s">
        <v>21</v>
      </c>
      <c r="D64" t="s">
        <v>220</v>
      </c>
      <c r="E64" t="s">
        <v>229</v>
      </c>
    </row>
    <row r="65" spans="1:5" ht="12.75">
      <c r="A65" t="s">
        <v>22</v>
      </c>
      <c r="B65" s="43">
        <v>1</v>
      </c>
      <c r="C65" t="s">
        <v>23</v>
      </c>
      <c r="D65" t="s">
        <v>221</v>
      </c>
      <c r="E65" t="s">
        <v>240</v>
      </c>
    </row>
    <row r="66" spans="1:5" ht="12.75">
      <c r="A66" t="s">
        <v>22</v>
      </c>
      <c r="B66" s="43">
        <v>1</v>
      </c>
      <c r="C66" t="s">
        <v>23</v>
      </c>
      <c r="D66" t="s">
        <v>221</v>
      </c>
      <c r="E66" t="s">
        <v>240</v>
      </c>
    </row>
    <row r="67" spans="1:5" ht="12.75">
      <c r="A67" t="s">
        <v>22</v>
      </c>
      <c r="B67" s="43">
        <v>1</v>
      </c>
      <c r="C67" t="s">
        <v>23</v>
      </c>
      <c r="E67" t="s">
        <v>240</v>
      </c>
    </row>
    <row r="68" spans="1:5" ht="12.75">
      <c r="A68" t="s">
        <v>22</v>
      </c>
      <c r="B68" s="43">
        <v>1</v>
      </c>
      <c r="C68" t="s">
        <v>23</v>
      </c>
      <c r="D68" t="s">
        <v>221</v>
      </c>
      <c r="E68" t="s">
        <v>229</v>
      </c>
    </row>
    <row r="69" spans="1:5" ht="12.75">
      <c r="A69" t="s">
        <v>22</v>
      </c>
      <c r="B69" s="43">
        <v>1</v>
      </c>
      <c r="C69" t="s">
        <v>23</v>
      </c>
      <c r="D69" t="s">
        <v>220</v>
      </c>
      <c r="E69" t="s">
        <v>240</v>
      </c>
    </row>
    <row r="70" spans="1:5" ht="12.75">
      <c r="A70" t="s">
        <v>22</v>
      </c>
      <c r="B70" s="43">
        <v>1</v>
      </c>
      <c r="C70" t="s">
        <v>23</v>
      </c>
      <c r="D70" t="s">
        <v>221</v>
      </c>
      <c r="E70" t="s">
        <v>229</v>
      </c>
    </row>
    <row r="71" spans="1:5" ht="12.75">
      <c r="A71" t="s">
        <v>22</v>
      </c>
      <c r="B71" s="43">
        <v>1</v>
      </c>
      <c r="C71" t="s">
        <v>23</v>
      </c>
      <c r="D71" t="s">
        <v>220</v>
      </c>
      <c r="E71" t="s">
        <v>240</v>
      </c>
    </row>
    <row r="72" spans="1:5" ht="12.75">
      <c r="A72" t="s">
        <v>22</v>
      </c>
      <c r="B72" s="43">
        <v>1</v>
      </c>
      <c r="C72" t="s">
        <v>23</v>
      </c>
      <c r="D72" t="s">
        <v>220</v>
      </c>
      <c r="E72" t="s">
        <v>229</v>
      </c>
    </row>
    <row r="73" spans="1:5" ht="12.75">
      <c r="A73" t="s">
        <v>22</v>
      </c>
      <c r="B73" s="43">
        <v>1</v>
      </c>
      <c r="C73" t="s">
        <v>23</v>
      </c>
      <c r="D73" t="s">
        <v>220</v>
      </c>
      <c r="E73" t="s">
        <v>229</v>
      </c>
    </row>
    <row r="74" spans="1:5" ht="12.75">
      <c r="A74" t="s">
        <v>22</v>
      </c>
      <c r="B74" s="43">
        <v>1</v>
      </c>
      <c r="C74" t="s">
        <v>23</v>
      </c>
      <c r="D74" t="s">
        <v>220</v>
      </c>
      <c r="E74" t="s">
        <v>240</v>
      </c>
    </row>
    <row r="75" spans="1:5" ht="12.75">
      <c r="A75" t="s">
        <v>22</v>
      </c>
      <c r="B75" s="43">
        <v>1</v>
      </c>
      <c r="C75" t="s">
        <v>23</v>
      </c>
      <c r="D75" t="s">
        <v>221</v>
      </c>
      <c r="E75" t="s">
        <v>229</v>
      </c>
    </row>
    <row r="76" spans="1:5" ht="12.75">
      <c r="A76" t="s">
        <v>22</v>
      </c>
      <c r="B76" s="43">
        <v>1</v>
      </c>
      <c r="C76" t="s">
        <v>23</v>
      </c>
      <c r="D76" t="s">
        <v>220</v>
      </c>
      <c r="E76" t="s">
        <v>229</v>
      </c>
    </row>
    <row r="77" spans="1:5" ht="12.75">
      <c r="A77" t="s">
        <v>22</v>
      </c>
      <c r="B77" s="43">
        <v>1</v>
      </c>
      <c r="C77" t="s">
        <v>23</v>
      </c>
      <c r="D77" t="s">
        <v>221</v>
      </c>
      <c r="E77" t="s">
        <v>240</v>
      </c>
    </row>
    <row r="78" spans="1:5" ht="12.75">
      <c r="A78" t="s">
        <v>22</v>
      </c>
      <c r="B78" s="43">
        <v>1</v>
      </c>
      <c r="C78" t="s">
        <v>23</v>
      </c>
      <c r="D78" t="s">
        <v>220</v>
      </c>
      <c r="E78" t="s">
        <v>240</v>
      </c>
    </row>
    <row r="79" spans="1:5" ht="12.75">
      <c r="A79" t="s">
        <v>24</v>
      </c>
      <c r="B79" s="43">
        <v>1</v>
      </c>
      <c r="C79" t="s">
        <v>236</v>
      </c>
      <c r="D79" t="s">
        <v>220</v>
      </c>
      <c r="E79" t="s">
        <v>229</v>
      </c>
    </row>
    <row r="80" spans="1:5" ht="12.75">
      <c r="A80" t="s">
        <v>24</v>
      </c>
      <c r="B80" s="43">
        <v>1</v>
      </c>
      <c r="C80" t="s">
        <v>236</v>
      </c>
      <c r="D80" t="s">
        <v>220</v>
      </c>
      <c r="E80" t="s">
        <v>229</v>
      </c>
    </row>
    <row r="81" spans="1:5" ht="12.75">
      <c r="A81" t="s">
        <v>24</v>
      </c>
      <c r="B81" s="43">
        <v>1</v>
      </c>
      <c r="C81" t="s">
        <v>236</v>
      </c>
      <c r="D81" t="s">
        <v>220</v>
      </c>
      <c r="E81" t="s">
        <v>240</v>
      </c>
    </row>
    <row r="82" spans="1:5" ht="12.75">
      <c r="A82" t="s">
        <v>24</v>
      </c>
      <c r="B82" s="43">
        <v>1</v>
      </c>
      <c r="C82" t="s">
        <v>225</v>
      </c>
      <c r="D82" t="s">
        <v>220</v>
      </c>
      <c r="E82" t="s">
        <v>229</v>
      </c>
    </row>
    <row r="83" spans="1:5" ht="12.75">
      <c r="A83" t="s">
        <v>24</v>
      </c>
      <c r="B83" s="43">
        <v>1</v>
      </c>
      <c r="C83" t="s">
        <v>225</v>
      </c>
      <c r="D83" t="s">
        <v>220</v>
      </c>
      <c r="E83" t="s">
        <v>229</v>
      </c>
    </row>
    <row r="84" spans="1:5" ht="12.75">
      <c r="A84" t="s">
        <v>24</v>
      </c>
      <c r="B84" s="43">
        <v>1</v>
      </c>
      <c r="C84" t="s">
        <v>225</v>
      </c>
      <c r="E84" t="s">
        <v>244</v>
      </c>
    </row>
    <row r="85" spans="1:5" ht="12.75">
      <c r="A85" t="s">
        <v>24</v>
      </c>
      <c r="B85" s="43">
        <v>1</v>
      </c>
      <c r="C85" t="s">
        <v>225</v>
      </c>
      <c r="E85" t="s">
        <v>244</v>
      </c>
    </row>
    <row r="86" spans="1:5" ht="12.75">
      <c r="A86" t="s">
        <v>24</v>
      </c>
      <c r="B86" s="43">
        <v>1</v>
      </c>
      <c r="C86" t="s">
        <v>225</v>
      </c>
      <c r="D86" t="s">
        <v>227</v>
      </c>
      <c r="E86" t="s">
        <v>244</v>
      </c>
    </row>
    <row r="87" spans="1:5" ht="12.75">
      <c r="A87" t="s">
        <v>24</v>
      </c>
      <c r="B87" s="43">
        <v>1</v>
      </c>
      <c r="C87" t="s">
        <v>225</v>
      </c>
      <c r="D87" t="s">
        <v>220</v>
      </c>
      <c r="E87" t="s">
        <v>229</v>
      </c>
    </row>
    <row r="88" spans="1:5" ht="12.75">
      <c r="A88" t="s">
        <v>24</v>
      </c>
      <c r="B88" s="43">
        <v>1</v>
      </c>
      <c r="C88" t="s">
        <v>225</v>
      </c>
      <c r="D88" t="s">
        <v>220</v>
      </c>
      <c r="E88" t="s">
        <v>229</v>
      </c>
    </row>
    <row r="89" spans="1:5" ht="12.75">
      <c r="A89" t="s">
        <v>24</v>
      </c>
      <c r="B89" s="43">
        <v>1</v>
      </c>
      <c r="C89" t="s">
        <v>225</v>
      </c>
      <c r="D89" t="s">
        <v>220</v>
      </c>
      <c r="E89" t="s">
        <v>240</v>
      </c>
    </row>
    <row r="90" spans="1:5" ht="12.75">
      <c r="A90" t="s">
        <v>24</v>
      </c>
      <c r="B90" s="43">
        <v>1</v>
      </c>
      <c r="C90" t="s">
        <v>225</v>
      </c>
      <c r="E90" t="s">
        <v>244</v>
      </c>
    </row>
    <row r="91" spans="1:5" ht="12.75">
      <c r="A91" t="s">
        <v>24</v>
      </c>
      <c r="B91" s="43">
        <v>1</v>
      </c>
      <c r="C91" t="s">
        <v>225</v>
      </c>
      <c r="D91" t="s">
        <v>220</v>
      </c>
      <c r="E91" t="s">
        <v>240</v>
      </c>
    </row>
    <row r="92" spans="1:5" ht="12.75">
      <c r="A92" t="s">
        <v>24</v>
      </c>
      <c r="B92" s="43">
        <v>1</v>
      </c>
      <c r="C92" t="s">
        <v>225</v>
      </c>
      <c r="D92" t="s">
        <v>220</v>
      </c>
      <c r="E92" t="s">
        <v>240</v>
      </c>
    </row>
    <row r="93" spans="1:5" ht="12.75">
      <c r="A93" t="s">
        <v>24</v>
      </c>
      <c r="B93" s="43">
        <v>1</v>
      </c>
      <c r="C93" t="s">
        <v>225</v>
      </c>
      <c r="D93" t="s">
        <v>220</v>
      </c>
      <c r="E93" t="s">
        <v>229</v>
      </c>
    </row>
    <row r="94" spans="1:5" ht="12.75">
      <c r="A94" t="s">
        <v>24</v>
      </c>
      <c r="B94" s="43">
        <v>1</v>
      </c>
      <c r="C94" t="s">
        <v>225</v>
      </c>
      <c r="D94" t="s">
        <v>220</v>
      </c>
      <c r="E94" t="s">
        <v>229</v>
      </c>
    </row>
    <row r="95" spans="1:5" ht="12.75">
      <c r="A95" t="s">
        <v>24</v>
      </c>
      <c r="B95" s="43">
        <v>1</v>
      </c>
      <c r="C95" t="s">
        <v>225</v>
      </c>
      <c r="E95" t="s">
        <v>244</v>
      </c>
    </row>
    <row r="96" spans="1:5" ht="12.75">
      <c r="A96" t="s">
        <v>24</v>
      </c>
      <c r="B96" s="43">
        <v>1</v>
      </c>
      <c r="C96" t="s">
        <v>225</v>
      </c>
      <c r="D96" t="s">
        <v>221</v>
      </c>
      <c r="E96" t="s">
        <v>229</v>
      </c>
    </row>
    <row r="97" spans="1:5" ht="12.75">
      <c r="A97" t="s">
        <v>24</v>
      </c>
      <c r="B97" s="43">
        <v>1</v>
      </c>
      <c r="C97" t="s">
        <v>225</v>
      </c>
      <c r="D97" t="s">
        <v>220</v>
      </c>
      <c r="E97" t="s">
        <v>240</v>
      </c>
    </row>
    <row r="98" spans="1:5" ht="12.75">
      <c r="A98" t="s">
        <v>24</v>
      </c>
      <c r="B98" s="43">
        <v>1</v>
      </c>
      <c r="C98" t="s">
        <v>225</v>
      </c>
      <c r="D98" t="s">
        <v>220</v>
      </c>
      <c r="E98" t="s">
        <v>240</v>
      </c>
    </row>
    <row r="99" spans="1:5" ht="12.75">
      <c r="A99" t="s">
        <v>24</v>
      </c>
      <c r="B99" s="43">
        <v>1</v>
      </c>
      <c r="C99" t="s">
        <v>225</v>
      </c>
      <c r="D99" t="s">
        <v>221</v>
      </c>
      <c r="E99" t="s">
        <v>229</v>
      </c>
    </row>
    <row r="100" spans="1:5" ht="12.75">
      <c r="A100" t="s">
        <v>24</v>
      </c>
      <c r="B100" s="43">
        <v>1</v>
      </c>
      <c r="C100" t="s">
        <v>225</v>
      </c>
      <c r="E100" t="s">
        <v>240</v>
      </c>
    </row>
    <row r="101" spans="1:5" ht="12.75">
      <c r="A101" t="s">
        <v>24</v>
      </c>
      <c r="B101" s="43">
        <v>1</v>
      </c>
      <c r="C101" t="s">
        <v>222</v>
      </c>
      <c r="D101" t="s">
        <v>220</v>
      </c>
      <c r="E101" t="s">
        <v>240</v>
      </c>
    </row>
    <row r="102" spans="1:5" ht="12.75">
      <c r="A102" t="s">
        <v>24</v>
      </c>
      <c r="B102" s="43">
        <v>1</v>
      </c>
      <c r="C102" t="s">
        <v>222</v>
      </c>
      <c r="E102" t="s">
        <v>240</v>
      </c>
    </row>
    <row r="103" spans="1:5" ht="12.75">
      <c r="A103" t="s">
        <v>24</v>
      </c>
      <c r="B103" s="43">
        <v>1</v>
      </c>
      <c r="C103" t="s">
        <v>222</v>
      </c>
      <c r="D103" t="s">
        <v>220</v>
      </c>
      <c r="E103" t="s">
        <v>229</v>
      </c>
    </row>
    <row r="104" spans="1:5" ht="12.75">
      <c r="A104" t="s">
        <v>24</v>
      </c>
      <c r="B104" s="43">
        <v>1</v>
      </c>
      <c r="C104" t="s">
        <v>222</v>
      </c>
      <c r="D104" t="s">
        <v>220</v>
      </c>
      <c r="E104" t="s">
        <v>229</v>
      </c>
    </row>
    <row r="105" spans="1:5" ht="12.75">
      <c r="A105" t="s">
        <v>24</v>
      </c>
      <c r="B105" s="43">
        <v>1</v>
      </c>
      <c r="C105" t="s">
        <v>222</v>
      </c>
      <c r="D105" t="s">
        <v>220</v>
      </c>
      <c r="E105" t="s">
        <v>229</v>
      </c>
    </row>
    <row r="106" spans="1:5" ht="12.75">
      <c r="A106" t="s">
        <v>24</v>
      </c>
      <c r="B106" s="43">
        <v>1</v>
      </c>
      <c r="C106" t="s">
        <v>222</v>
      </c>
      <c r="D106" t="s">
        <v>220</v>
      </c>
      <c r="E106" t="s">
        <v>240</v>
      </c>
    </row>
    <row r="107" spans="1:5" ht="12.75">
      <c r="A107" t="s">
        <v>24</v>
      </c>
      <c r="B107" s="43">
        <v>1</v>
      </c>
      <c r="C107" t="s">
        <v>222</v>
      </c>
      <c r="D107" t="s">
        <v>220</v>
      </c>
      <c r="E107" t="s">
        <v>240</v>
      </c>
    </row>
    <row r="108" spans="1:5" ht="12.75">
      <c r="A108" t="s">
        <v>26</v>
      </c>
      <c r="B108" s="43">
        <v>1</v>
      </c>
      <c r="C108" t="s">
        <v>27</v>
      </c>
      <c r="D108" t="s">
        <v>220</v>
      </c>
      <c r="E108" t="s">
        <v>240</v>
      </c>
    </row>
    <row r="109" spans="1:5" ht="12.75">
      <c r="A109" t="s">
        <v>26</v>
      </c>
      <c r="B109" s="43">
        <v>1</v>
      </c>
      <c r="C109" t="s">
        <v>27</v>
      </c>
      <c r="D109" t="s">
        <v>221</v>
      </c>
      <c r="E109" t="s">
        <v>229</v>
      </c>
    </row>
    <row r="110" spans="1:5" ht="12.75">
      <c r="A110" t="s">
        <v>26</v>
      </c>
      <c r="B110" s="43">
        <v>1</v>
      </c>
      <c r="C110" t="s">
        <v>27</v>
      </c>
      <c r="D110" t="s">
        <v>221</v>
      </c>
      <c r="E110" t="s">
        <v>229</v>
      </c>
    </row>
    <row r="111" spans="1:5" ht="12.75">
      <c r="A111" t="s">
        <v>26</v>
      </c>
      <c r="B111" s="43">
        <v>1</v>
      </c>
      <c r="C111" t="s">
        <v>27</v>
      </c>
      <c r="D111" t="s">
        <v>220</v>
      </c>
      <c r="E111" t="s">
        <v>240</v>
      </c>
    </row>
    <row r="112" spans="1:5" ht="12.75">
      <c r="A112" t="s">
        <v>26</v>
      </c>
      <c r="B112" s="43">
        <v>1</v>
      </c>
      <c r="C112" t="s">
        <v>27</v>
      </c>
      <c r="D112" t="s">
        <v>221</v>
      </c>
      <c r="E112" t="s">
        <v>240</v>
      </c>
    </row>
    <row r="113" spans="1:5" ht="12.75">
      <c r="A113" t="s">
        <v>26</v>
      </c>
      <c r="B113" s="43">
        <v>1</v>
      </c>
      <c r="C113" t="s">
        <v>27</v>
      </c>
      <c r="D113" t="s">
        <v>220</v>
      </c>
      <c r="E113" t="s">
        <v>229</v>
      </c>
    </row>
    <row r="114" spans="1:5" ht="12.75">
      <c r="A114" t="s">
        <v>26</v>
      </c>
      <c r="B114" s="43">
        <v>1</v>
      </c>
      <c r="C114" t="s">
        <v>27</v>
      </c>
      <c r="D114" t="s">
        <v>221</v>
      </c>
      <c r="E114" t="s">
        <v>240</v>
      </c>
    </row>
    <row r="115" spans="1:5" ht="12.75">
      <c r="A115" t="s">
        <v>26</v>
      </c>
      <c r="B115" s="43">
        <v>1</v>
      </c>
      <c r="C115" t="s">
        <v>27</v>
      </c>
      <c r="D115" t="s">
        <v>220</v>
      </c>
      <c r="E115" t="s">
        <v>240</v>
      </c>
    </row>
    <row r="116" spans="1:5" ht="12.75">
      <c r="A116" t="s">
        <v>26</v>
      </c>
      <c r="B116" s="43">
        <v>1</v>
      </c>
      <c r="C116" t="s">
        <v>29</v>
      </c>
      <c r="D116" t="s">
        <v>220</v>
      </c>
      <c r="E116" t="s">
        <v>229</v>
      </c>
    </row>
    <row r="117" spans="1:5" ht="12.75">
      <c r="A117" t="s">
        <v>26</v>
      </c>
      <c r="B117" s="43">
        <v>1</v>
      </c>
      <c r="C117" t="s">
        <v>29</v>
      </c>
      <c r="D117" t="s">
        <v>224</v>
      </c>
      <c r="E117" t="s">
        <v>229</v>
      </c>
    </row>
    <row r="118" spans="1:5" ht="12.75">
      <c r="A118" t="s">
        <v>26</v>
      </c>
      <c r="B118" s="43">
        <v>1</v>
      </c>
      <c r="C118" t="s">
        <v>29</v>
      </c>
      <c r="D118" t="s">
        <v>227</v>
      </c>
      <c r="E118" t="s">
        <v>229</v>
      </c>
    </row>
    <row r="119" spans="1:5" ht="12.75">
      <c r="A119" t="s">
        <v>26</v>
      </c>
      <c r="B119" s="43">
        <v>1</v>
      </c>
      <c r="C119" t="s">
        <v>29</v>
      </c>
      <c r="D119" t="s">
        <v>221</v>
      </c>
      <c r="E119" t="s">
        <v>229</v>
      </c>
    </row>
    <row r="120" spans="1:5" ht="12.75">
      <c r="A120" t="s">
        <v>26</v>
      </c>
      <c r="B120" s="43">
        <v>1</v>
      </c>
      <c r="C120" t="s">
        <v>29</v>
      </c>
      <c r="D120" t="s">
        <v>221</v>
      </c>
      <c r="E120" t="s">
        <v>229</v>
      </c>
    </row>
    <row r="121" spans="1:5" ht="12.75">
      <c r="A121" t="s">
        <v>26</v>
      </c>
      <c r="B121" s="43">
        <v>1</v>
      </c>
      <c r="C121" t="s">
        <v>29</v>
      </c>
      <c r="D121" t="s">
        <v>220</v>
      </c>
      <c r="E121" t="s">
        <v>229</v>
      </c>
    </row>
    <row r="122" spans="1:5" ht="12.75">
      <c r="A122" t="s">
        <v>26</v>
      </c>
      <c r="B122" s="43">
        <v>1</v>
      </c>
      <c r="C122" t="s">
        <v>29</v>
      </c>
      <c r="D122" t="s">
        <v>220</v>
      </c>
      <c r="E122" t="s">
        <v>229</v>
      </c>
    </row>
    <row r="123" spans="1:5" ht="12.75">
      <c r="A123" t="s">
        <v>26</v>
      </c>
      <c r="B123" s="43">
        <v>1</v>
      </c>
      <c r="C123" t="s">
        <v>29</v>
      </c>
      <c r="D123" t="s">
        <v>220</v>
      </c>
      <c r="E123" t="s">
        <v>229</v>
      </c>
    </row>
    <row r="124" spans="1:5" ht="12.75">
      <c r="A124" t="s">
        <v>26</v>
      </c>
      <c r="B124" s="43">
        <v>1</v>
      </c>
      <c r="C124" t="s">
        <v>29</v>
      </c>
      <c r="D124" t="s">
        <v>221</v>
      </c>
      <c r="E124" t="s">
        <v>229</v>
      </c>
    </row>
    <row r="125" spans="1:5" ht="12.75">
      <c r="A125" t="s">
        <v>26</v>
      </c>
      <c r="B125" s="43">
        <v>1</v>
      </c>
      <c r="C125" t="s">
        <v>29</v>
      </c>
      <c r="D125" t="s">
        <v>221</v>
      </c>
      <c r="E125" t="s">
        <v>229</v>
      </c>
    </row>
    <row r="126" spans="1:5" ht="12.75">
      <c r="A126" t="s">
        <v>26</v>
      </c>
      <c r="B126" s="43">
        <v>1</v>
      </c>
      <c r="C126" t="s">
        <v>29</v>
      </c>
      <c r="D126" t="s">
        <v>224</v>
      </c>
      <c r="E126" t="s">
        <v>240</v>
      </c>
    </row>
    <row r="127" spans="1:5" ht="12.75">
      <c r="A127" t="s">
        <v>26</v>
      </c>
      <c r="B127" s="43">
        <v>1</v>
      </c>
      <c r="C127" t="s">
        <v>29</v>
      </c>
      <c r="D127" t="s">
        <v>221</v>
      </c>
      <c r="E127" t="s">
        <v>240</v>
      </c>
    </row>
    <row r="128" spans="1:5" ht="12.75">
      <c r="A128" t="s">
        <v>26</v>
      </c>
      <c r="B128" s="43">
        <v>1</v>
      </c>
      <c r="C128" t="s">
        <v>30</v>
      </c>
      <c r="D128" t="s">
        <v>221</v>
      </c>
      <c r="E128" t="s">
        <v>229</v>
      </c>
    </row>
    <row r="129" spans="1:5" ht="12.75">
      <c r="A129" t="s">
        <v>26</v>
      </c>
      <c r="B129" s="43">
        <v>1</v>
      </c>
      <c r="C129" t="s">
        <v>30</v>
      </c>
      <c r="D129" t="s">
        <v>224</v>
      </c>
      <c r="E129" t="s">
        <v>229</v>
      </c>
    </row>
    <row r="130" spans="1:5" ht="12.75">
      <c r="A130" t="s">
        <v>26</v>
      </c>
      <c r="B130" s="43">
        <v>1</v>
      </c>
      <c r="C130" t="s">
        <v>30</v>
      </c>
      <c r="D130" t="s">
        <v>221</v>
      </c>
      <c r="E130" t="s">
        <v>229</v>
      </c>
    </row>
    <row r="131" spans="1:5" ht="12.75">
      <c r="A131" t="s">
        <v>26</v>
      </c>
      <c r="B131" s="43">
        <v>1</v>
      </c>
      <c r="C131" t="s">
        <v>30</v>
      </c>
      <c r="D131" t="s">
        <v>224</v>
      </c>
      <c r="E131" t="s">
        <v>229</v>
      </c>
    </row>
    <row r="132" spans="1:5" ht="12.75">
      <c r="A132" t="s">
        <v>26</v>
      </c>
      <c r="B132" s="43">
        <v>1</v>
      </c>
      <c r="C132" t="s">
        <v>30</v>
      </c>
      <c r="D132" t="s">
        <v>224</v>
      </c>
      <c r="E132" t="s">
        <v>229</v>
      </c>
    </row>
    <row r="133" spans="1:5" ht="12.75">
      <c r="A133" t="s">
        <v>26</v>
      </c>
      <c r="B133" s="43">
        <v>1</v>
      </c>
      <c r="C133" t="s">
        <v>30</v>
      </c>
      <c r="D133" t="s">
        <v>221</v>
      </c>
      <c r="E133" t="s">
        <v>229</v>
      </c>
    </row>
    <row r="134" spans="1:5" ht="12.75">
      <c r="A134" t="s">
        <v>26</v>
      </c>
      <c r="B134" s="43">
        <v>1</v>
      </c>
      <c r="C134" t="s">
        <v>30</v>
      </c>
      <c r="D134" t="s">
        <v>221</v>
      </c>
      <c r="E134" t="s">
        <v>240</v>
      </c>
    </row>
    <row r="135" spans="1:5" ht="12.75">
      <c r="A135" t="s">
        <v>26</v>
      </c>
      <c r="B135" s="43">
        <v>1</v>
      </c>
      <c r="C135" t="s">
        <v>30</v>
      </c>
      <c r="D135" t="s">
        <v>224</v>
      </c>
      <c r="E135" t="s">
        <v>240</v>
      </c>
    </row>
    <row r="136" spans="1:5" ht="12.75">
      <c r="A136" t="s">
        <v>26</v>
      </c>
      <c r="B136" s="43">
        <v>1</v>
      </c>
      <c r="C136" t="s">
        <v>30</v>
      </c>
      <c r="D136" t="s">
        <v>221</v>
      </c>
      <c r="E136" t="s">
        <v>240</v>
      </c>
    </row>
    <row r="137" spans="1:5" ht="12.75">
      <c r="A137" t="s">
        <v>26</v>
      </c>
      <c r="B137" s="43">
        <v>1</v>
      </c>
      <c r="C137" t="s">
        <v>30</v>
      </c>
      <c r="D137" t="s">
        <v>221</v>
      </c>
      <c r="E137" t="s">
        <v>240</v>
      </c>
    </row>
    <row r="138" spans="1:5" ht="12.75">
      <c r="A138" t="s">
        <v>26</v>
      </c>
      <c r="B138" s="43">
        <v>1</v>
      </c>
      <c r="C138" t="s">
        <v>30</v>
      </c>
      <c r="D138" t="s">
        <v>220</v>
      </c>
      <c r="E138" t="s">
        <v>229</v>
      </c>
    </row>
    <row r="139" spans="1:5" ht="12.75">
      <c r="A139" t="s">
        <v>26</v>
      </c>
      <c r="B139" s="43">
        <v>1</v>
      </c>
      <c r="C139" t="s">
        <v>30</v>
      </c>
      <c r="D139" t="s">
        <v>224</v>
      </c>
      <c r="E139" t="s">
        <v>240</v>
      </c>
    </row>
    <row r="140" spans="1:5" ht="12.75">
      <c r="A140" t="s">
        <v>26</v>
      </c>
      <c r="B140" s="43">
        <v>1</v>
      </c>
      <c r="C140" t="s">
        <v>30</v>
      </c>
      <c r="D140" t="s">
        <v>221</v>
      </c>
      <c r="E140" t="s">
        <v>229</v>
      </c>
    </row>
    <row r="141" spans="1:5" ht="12.75">
      <c r="A141" t="s">
        <v>26</v>
      </c>
      <c r="B141" s="43">
        <v>1</v>
      </c>
      <c r="C141" t="s">
        <v>30</v>
      </c>
      <c r="D141" t="s">
        <v>220</v>
      </c>
      <c r="E141" t="s">
        <v>240</v>
      </c>
    </row>
    <row r="142" spans="1:5" ht="12.75">
      <c r="A142" t="s">
        <v>26</v>
      </c>
      <c r="B142" s="43">
        <v>1</v>
      </c>
      <c r="C142" t="s">
        <v>30</v>
      </c>
      <c r="D142" t="s">
        <v>220</v>
      </c>
      <c r="E142" t="s">
        <v>240</v>
      </c>
    </row>
    <row r="143" spans="1:5" ht="12.75">
      <c r="A143" t="s">
        <v>26</v>
      </c>
      <c r="B143" s="43">
        <v>1</v>
      </c>
      <c r="C143" t="s">
        <v>30</v>
      </c>
      <c r="D143" t="s">
        <v>221</v>
      </c>
      <c r="E143" t="s">
        <v>229</v>
      </c>
    </row>
    <row r="144" spans="1:5" ht="12.75">
      <c r="A144" t="s">
        <v>26</v>
      </c>
      <c r="B144" s="43">
        <v>1</v>
      </c>
      <c r="C144" t="s">
        <v>30</v>
      </c>
      <c r="D144" t="s">
        <v>224</v>
      </c>
      <c r="E144" t="s">
        <v>240</v>
      </c>
    </row>
    <row r="145" spans="1:5" ht="12.75">
      <c r="A145" t="s">
        <v>26</v>
      </c>
      <c r="B145" s="43">
        <v>1</v>
      </c>
      <c r="C145" t="s">
        <v>30</v>
      </c>
      <c r="D145" t="s">
        <v>220</v>
      </c>
      <c r="E145" t="s">
        <v>229</v>
      </c>
    </row>
    <row r="146" spans="1:5" ht="12.75">
      <c r="A146" t="s">
        <v>26</v>
      </c>
      <c r="B146" s="43">
        <v>1</v>
      </c>
      <c r="C146" t="s">
        <v>30</v>
      </c>
      <c r="D146" t="s">
        <v>220</v>
      </c>
      <c r="E146" t="s">
        <v>229</v>
      </c>
    </row>
    <row r="147" spans="1:5" ht="12.75">
      <c r="A147" t="s">
        <v>26</v>
      </c>
      <c r="B147" s="43">
        <v>1</v>
      </c>
      <c r="C147" t="s">
        <v>30</v>
      </c>
      <c r="D147" t="s">
        <v>227</v>
      </c>
      <c r="E147" t="s">
        <v>229</v>
      </c>
    </row>
    <row r="148" spans="1:5" ht="12.75">
      <c r="A148" t="s">
        <v>26</v>
      </c>
      <c r="B148" s="43">
        <v>1</v>
      </c>
      <c r="C148" t="s">
        <v>30</v>
      </c>
      <c r="D148" t="s">
        <v>224</v>
      </c>
      <c r="E148" t="s">
        <v>229</v>
      </c>
    </row>
    <row r="149" spans="1:5" ht="12.75">
      <c r="A149" t="s">
        <v>26</v>
      </c>
      <c r="B149" s="43">
        <v>1</v>
      </c>
      <c r="C149" t="s">
        <v>30</v>
      </c>
      <c r="D149" t="s">
        <v>221</v>
      </c>
      <c r="E149" t="s">
        <v>229</v>
      </c>
    </row>
    <row r="150" spans="1:5" ht="12.75">
      <c r="A150" t="s">
        <v>26</v>
      </c>
      <c r="B150" s="43">
        <v>1</v>
      </c>
      <c r="C150" t="s">
        <v>30</v>
      </c>
      <c r="D150" t="s">
        <v>224</v>
      </c>
      <c r="E150" t="s">
        <v>240</v>
      </c>
    </row>
    <row r="151" spans="1:5" ht="12.75">
      <c r="A151" t="s">
        <v>26</v>
      </c>
      <c r="B151" s="43">
        <v>1</v>
      </c>
      <c r="C151" t="s">
        <v>30</v>
      </c>
      <c r="D151" t="s">
        <v>227</v>
      </c>
      <c r="E151" t="s">
        <v>240</v>
      </c>
    </row>
    <row r="152" spans="1:5" ht="12.75">
      <c r="A152" t="s">
        <v>26</v>
      </c>
      <c r="B152" s="43">
        <v>1</v>
      </c>
      <c r="C152" t="s">
        <v>30</v>
      </c>
      <c r="D152" t="s">
        <v>221</v>
      </c>
      <c r="E152" t="s">
        <v>240</v>
      </c>
    </row>
    <row r="153" spans="1:5" ht="12.75">
      <c r="A153" t="s">
        <v>26</v>
      </c>
      <c r="B153" s="43">
        <v>1</v>
      </c>
      <c r="C153" t="s">
        <v>30</v>
      </c>
      <c r="D153" t="s">
        <v>220</v>
      </c>
      <c r="E153" t="s">
        <v>229</v>
      </c>
    </row>
    <row r="154" spans="1:5" ht="12.75">
      <c r="A154" t="s">
        <v>26</v>
      </c>
      <c r="B154" s="43">
        <v>1</v>
      </c>
      <c r="C154" t="s">
        <v>30</v>
      </c>
      <c r="D154" t="s">
        <v>220</v>
      </c>
      <c r="E154" t="s">
        <v>229</v>
      </c>
    </row>
    <row r="155" spans="1:5" ht="12.75">
      <c r="A155" t="s">
        <v>26</v>
      </c>
      <c r="B155" s="43">
        <v>1</v>
      </c>
      <c r="C155" t="s">
        <v>30</v>
      </c>
      <c r="D155" t="s">
        <v>220</v>
      </c>
      <c r="E155" t="s">
        <v>229</v>
      </c>
    </row>
    <row r="156" spans="1:5" ht="12.75">
      <c r="A156" t="s">
        <v>26</v>
      </c>
      <c r="B156" s="43">
        <v>1</v>
      </c>
      <c r="C156" t="s">
        <v>30</v>
      </c>
      <c r="D156" t="s">
        <v>220</v>
      </c>
      <c r="E156" t="s">
        <v>229</v>
      </c>
    </row>
    <row r="157" spans="1:5" ht="12.75">
      <c r="A157" t="s">
        <v>26</v>
      </c>
      <c r="B157" s="43">
        <v>1</v>
      </c>
      <c r="C157" t="s">
        <v>30</v>
      </c>
      <c r="D157" t="s">
        <v>227</v>
      </c>
      <c r="E157" t="s">
        <v>240</v>
      </c>
    </row>
    <row r="158" spans="1:5" ht="12.75">
      <c r="A158" t="s">
        <v>26</v>
      </c>
      <c r="B158" s="43">
        <v>1</v>
      </c>
      <c r="C158" t="s">
        <v>30</v>
      </c>
      <c r="D158" t="s">
        <v>245</v>
      </c>
      <c r="E158" t="s">
        <v>240</v>
      </c>
    </row>
    <row r="159" spans="1:5" ht="12.75">
      <c r="A159" t="s">
        <v>26</v>
      </c>
      <c r="B159" s="43">
        <v>1</v>
      </c>
      <c r="C159" t="s">
        <v>30</v>
      </c>
      <c r="D159" t="s">
        <v>221</v>
      </c>
      <c r="E159" t="s">
        <v>229</v>
      </c>
    </row>
    <row r="160" spans="1:5" ht="12.75">
      <c r="A160" t="s">
        <v>26</v>
      </c>
      <c r="B160" s="43">
        <v>1</v>
      </c>
      <c r="C160" t="s">
        <v>30</v>
      </c>
      <c r="D160" t="s">
        <v>227</v>
      </c>
      <c r="E160" t="s">
        <v>229</v>
      </c>
    </row>
    <row r="161" spans="1:5" ht="12.75">
      <c r="A161" t="s">
        <v>26</v>
      </c>
      <c r="B161" s="43">
        <v>1</v>
      </c>
      <c r="C161" t="s">
        <v>30</v>
      </c>
      <c r="D161" t="s">
        <v>220</v>
      </c>
      <c r="E161" t="s">
        <v>240</v>
      </c>
    </row>
    <row r="162" spans="1:5" ht="12.75">
      <c r="A162" t="s">
        <v>26</v>
      </c>
      <c r="B162" s="43">
        <v>1</v>
      </c>
      <c r="C162" t="s">
        <v>30</v>
      </c>
      <c r="D162" t="s">
        <v>221</v>
      </c>
      <c r="E162" t="s">
        <v>229</v>
      </c>
    </row>
    <row r="163" spans="1:5" ht="12.75">
      <c r="A163" t="s">
        <v>26</v>
      </c>
      <c r="B163" s="43">
        <v>1</v>
      </c>
      <c r="C163" t="s">
        <v>30</v>
      </c>
      <c r="D163" t="s">
        <v>227</v>
      </c>
      <c r="E163" t="s">
        <v>229</v>
      </c>
    </row>
    <row r="164" spans="1:5" ht="12.75">
      <c r="A164" t="s">
        <v>26</v>
      </c>
      <c r="B164" s="43">
        <v>1</v>
      </c>
      <c r="C164" t="s">
        <v>30</v>
      </c>
      <c r="D164" t="s">
        <v>221</v>
      </c>
      <c r="E164" t="s">
        <v>240</v>
      </c>
    </row>
    <row r="165" spans="1:5" ht="12.75">
      <c r="A165" t="s">
        <v>26</v>
      </c>
      <c r="B165" s="43">
        <v>1</v>
      </c>
      <c r="C165" t="s">
        <v>30</v>
      </c>
      <c r="D165" t="s">
        <v>220</v>
      </c>
      <c r="E165" t="s">
        <v>240</v>
      </c>
    </row>
    <row r="166" spans="1:5" ht="12.75">
      <c r="A166" t="s">
        <v>26</v>
      </c>
      <c r="B166" s="43">
        <v>1</v>
      </c>
      <c r="C166" t="s">
        <v>30</v>
      </c>
      <c r="D166" t="s">
        <v>224</v>
      </c>
      <c r="E166" t="s">
        <v>240</v>
      </c>
    </row>
    <row r="167" spans="1:5" ht="12.75">
      <c r="A167" t="s">
        <v>26</v>
      </c>
      <c r="B167" s="43">
        <v>1</v>
      </c>
      <c r="C167" t="s">
        <v>30</v>
      </c>
      <c r="D167" t="s">
        <v>220</v>
      </c>
      <c r="E167" t="s">
        <v>240</v>
      </c>
    </row>
    <row r="168" spans="1:5" ht="12.75">
      <c r="A168" t="s">
        <v>26</v>
      </c>
      <c r="B168" s="43">
        <v>1</v>
      </c>
      <c r="C168" t="s">
        <v>30</v>
      </c>
      <c r="D168" t="s">
        <v>224</v>
      </c>
      <c r="E168" t="s">
        <v>240</v>
      </c>
    </row>
    <row r="169" spans="1:5" ht="12.75">
      <c r="A169" t="s">
        <v>26</v>
      </c>
      <c r="B169" s="43">
        <v>1</v>
      </c>
      <c r="C169" t="s">
        <v>30</v>
      </c>
      <c r="D169" t="s">
        <v>221</v>
      </c>
      <c r="E169" t="s">
        <v>240</v>
      </c>
    </row>
    <row r="170" spans="1:5" ht="12.75">
      <c r="A170" t="s">
        <v>26</v>
      </c>
      <c r="B170" s="43">
        <v>1</v>
      </c>
      <c r="C170" t="s">
        <v>30</v>
      </c>
      <c r="D170" t="s">
        <v>224</v>
      </c>
      <c r="E170" t="s">
        <v>240</v>
      </c>
    </row>
    <row r="171" spans="1:5" ht="12.75">
      <c r="A171" t="s">
        <v>26</v>
      </c>
      <c r="B171" s="43">
        <v>1</v>
      </c>
      <c r="C171" t="s">
        <v>30</v>
      </c>
      <c r="D171" t="s">
        <v>221</v>
      </c>
      <c r="E171" t="s">
        <v>240</v>
      </c>
    </row>
    <row r="172" spans="1:5" ht="12.75">
      <c r="A172" t="s">
        <v>26</v>
      </c>
      <c r="B172" s="43">
        <v>1</v>
      </c>
      <c r="C172" t="s">
        <v>30</v>
      </c>
      <c r="D172" t="s">
        <v>220</v>
      </c>
      <c r="E172" t="s">
        <v>229</v>
      </c>
    </row>
    <row r="173" spans="1:5" ht="12.75">
      <c r="A173" t="s">
        <v>26</v>
      </c>
      <c r="B173" s="43">
        <v>1</v>
      </c>
      <c r="C173" t="s">
        <v>30</v>
      </c>
      <c r="D173" t="s">
        <v>221</v>
      </c>
      <c r="E173" t="s">
        <v>240</v>
      </c>
    </row>
    <row r="174" spans="1:5" ht="12.75">
      <c r="A174" t="s">
        <v>26</v>
      </c>
      <c r="B174" s="43">
        <v>1</v>
      </c>
      <c r="C174" t="s">
        <v>30</v>
      </c>
      <c r="D174" t="s">
        <v>221</v>
      </c>
      <c r="E174" t="s">
        <v>240</v>
      </c>
    </row>
    <row r="175" spans="1:5" ht="12.75">
      <c r="A175" t="s">
        <v>26</v>
      </c>
      <c r="B175" s="43">
        <v>1</v>
      </c>
      <c r="C175" t="s">
        <v>30</v>
      </c>
      <c r="D175" t="s">
        <v>221</v>
      </c>
      <c r="E175" t="s">
        <v>240</v>
      </c>
    </row>
    <row r="176" spans="1:5" ht="12.75">
      <c r="A176" t="s">
        <v>26</v>
      </c>
      <c r="B176" s="43">
        <v>1</v>
      </c>
      <c r="C176" t="s">
        <v>30</v>
      </c>
      <c r="D176" t="s">
        <v>227</v>
      </c>
      <c r="E176" t="s">
        <v>240</v>
      </c>
    </row>
    <row r="177" spans="1:5" ht="12.75">
      <c r="A177" t="s">
        <v>26</v>
      </c>
      <c r="B177" s="43">
        <v>1</v>
      </c>
      <c r="C177" t="s">
        <v>30</v>
      </c>
      <c r="D177" t="s">
        <v>220</v>
      </c>
      <c r="E177" t="s">
        <v>240</v>
      </c>
    </row>
    <row r="178" spans="1:5" ht="12.75">
      <c r="A178" t="s">
        <v>26</v>
      </c>
      <c r="B178" s="43">
        <v>1</v>
      </c>
      <c r="C178" t="s">
        <v>30</v>
      </c>
      <c r="D178" t="s">
        <v>227</v>
      </c>
      <c r="E178" t="s">
        <v>240</v>
      </c>
    </row>
    <row r="179" spans="1:5" ht="12.75">
      <c r="A179" t="s">
        <v>26</v>
      </c>
      <c r="B179" s="43">
        <v>1</v>
      </c>
      <c r="C179" t="s">
        <v>30</v>
      </c>
      <c r="D179" t="s">
        <v>221</v>
      </c>
      <c r="E179" t="s">
        <v>240</v>
      </c>
    </row>
    <row r="180" spans="1:5" ht="12.75">
      <c r="A180" t="s">
        <v>26</v>
      </c>
      <c r="B180" s="43">
        <v>1</v>
      </c>
      <c r="C180" t="s">
        <v>30</v>
      </c>
      <c r="D180" t="s">
        <v>221</v>
      </c>
      <c r="E180" t="s">
        <v>229</v>
      </c>
    </row>
    <row r="181" spans="1:5" ht="12.75">
      <c r="A181" t="s">
        <v>26</v>
      </c>
      <c r="B181" s="43">
        <v>1</v>
      </c>
      <c r="C181" t="s">
        <v>30</v>
      </c>
      <c r="D181" t="s">
        <v>221</v>
      </c>
      <c r="E181" t="s">
        <v>229</v>
      </c>
    </row>
    <row r="182" spans="1:5" ht="12.75">
      <c r="A182" t="s">
        <v>26</v>
      </c>
      <c r="B182" s="43">
        <v>1</v>
      </c>
      <c r="C182" t="s">
        <v>30</v>
      </c>
      <c r="D182" t="s">
        <v>220</v>
      </c>
      <c r="E182" t="s">
        <v>229</v>
      </c>
    </row>
    <row r="183" spans="1:5" ht="12.75">
      <c r="A183" t="s">
        <v>26</v>
      </c>
      <c r="B183" s="43">
        <v>1</v>
      </c>
      <c r="C183" t="s">
        <v>30</v>
      </c>
      <c r="D183" t="s">
        <v>220</v>
      </c>
      <c r="E183" t="s">
        <v>229</v>
      </c>
    </row>
    <row r="184" spans="1:5" ht="12.75">
      <c r="A184" t="s">
        <v>26</v>
      </c>
      <c r="B184" s="43">
        <v>1</v>
      </c>
      <c r="C184" t="s">
        <v>31</v>
      </c>
      <c r="D184" t="s">
        <v>220</v>
      </c>
      <c r="E184" t="s">
        <v>240</v>
      </c>
    </row>
    <row r="185" spans="1:5" ht="12.75">
      <c r="A185" t="s">
        <v>26</v>
      </c>
      <c r="B185" s="43">
        <v>1</v>
      </c>
      <c r="C185" t="s">
        <v>31</v>
      </c>
      <c r="D185" t="s">
        <v>220</v>
      </c>
      <c r="E185" t="s">
        <v>240</v>
      </c>
    </row>
    <row r="186" spans="1:5" ht="12.75">
      <c r="A186" t="s">
        <v>26</v>
      </c>
      <c r="B186" s="43">
        <v>1</v>
      </c>
      <c r="C186" t="s">
        <v>31</v>
      </c>
      <c r="D186" t="s">
        <v>221</v>
      </c>
      <c r="E186" t="s">
        <v>229</v>
      </c>
    </row>
    <row r="187" spans="1:5" ht="12.75">
      <c r="A187" t="s">
        <v>26</v>
      </c>
      <c r="B187" s="43">
        <v>1</v>
      </c>
      <c r="C187" t="s">
        <v>32</v>
      </c>
      <c r="D187" t="s">
        <v>221</v>
      </c>
      <c r="E187" t="s">
        <v>240</v>
      </c>
    </row>
    <row r="188" spans="1:5" ht="12.75">
      <c r="A188" t="s">
        <v>26</v>
      </c>
      <c r="B188" s="43">
        <v>1</v>
      </c>
      <c r="C188" t="s">
        <v>32</v>
      </c>
      <c r="D188" t="s">
        <v>221</v>
      </c>
      <c r="E188" t="s">
        <v>240</v>
      </c>
    </row>
    <row r="189" spans="1:5" ht="12.75">
      <c r="A189" t="s">
        <v>26</v>
      </c>
      <c r="B189" s="43">
        <v>1</v>
      </c>
      <c r="C189" t="s">
        <v>32</v>
      </c>
      <c r="D189" t="s">
        <v>221</v>
      </c>
      <c r="E189" t="s">
        <v>240</v>
      </c>
    </row>
    <row r="190" spans="1:5" ht="12.75">
      <c r="A190" t="s">
        <v>26</v>
      </c>
      <c r="B190" s="43">
        <v>1</v>
      </c>
      <c r="C190" t="s">
        <v>32</v>
      </c>
      <c r="D190" t="s">
        <v>220</v>
      </c>
      <c r="E190" t="s">
        <v>229</v>
      </c>
    </row>
    <row r="191" spans="1:5" ht="12.75">
      <c r="A191" t="s">
        <v>26</v>
      </c>
      <c r="B191" s="43">
        <v>1</v>
      </c>
      <c r="C191" t="s">
        <v>32</v>
      </c>
      <c r="D191" t="s">
        <v>220</v>
      </c>
      <c r="E191" t="s">
        <v>240</v>
      </c>
    </row>
    <row r="192" spans="1:5" ht="12.75">
      <c r="A192" t="s">
        <v>26</v>
      </c>
      <c r="B192" s="43">
        <v>1</v>
      </c>
      <c r="C192" t="s">
        <v>32</v>
      </c>
      <c r="D192" t="s">
        <v>220</v>
      </c>
      <c r="E192" t="s">
        <v>240</v>
      </c>
    </row>
    <row r="193" spans="1:5" ht="12.75">
      <c r="A193" t="s">
        <v>33</v>
      </c>
      <c r="B193" s="43">
        <v>1</v>
      </c>
      <c r="C193" t="s">
        <v>241</v>
      </c>
      <c r="D193" t="s">
        <v>245</v>
      </c>
      <c r="E193" t="s">
        <v>229</v>
      </c>
    </row>
    <row r="194" spans="1:5" ht="12.75">
      <c r="A194" t="s">
        <v>33</v>
      </c>
      <c r="B194" s="43">
        <v>1</v>
      </c>
      <c r="C194" t="s">
        <v>241</v>
      </c>
      <c r="D194" t="s">
        <v>221</v>
      </c>
      <c r="E194" t="s">
        <v>229</v>
      </c>
    </row>
    <row r="195" spans="1:5" ht="12.75">
      <c r="A195" t="s">
        <v>33</v>
      </c>
      <c r="B195" s="43">
        <v>1</v>
      </c>
      <c r="C195" t="s">
        <v>232</v>
      </c>
      <c r="D195" t="s">
        <v>220</v>
      </c>
      <c r="E195" t="s">
        <v>240</v>
      </c>
    </row>
    <row r="196" spans="1:5" ht="12.75">
      <c r="A196" t="s">
        <v>35</v>
      </c>
      <c r="B196" s="43">
        <v>1</v>
      </c>
      <c r="C196" t="s">
        <v>12</v>
      </c>
      <c r="D196" t="s">
        <v>220</v>
      </c>
      <c r="E196" t="s">
        <v>229</v>
      </c>
    </row>
    <row r="197" spans="1:5" ht="12.75">
      <c r="A197" t="s">
        <v>35</v>
      </c>
      <c r="B197" s="43">
        <v>1</v>
      </c>
      <c r="C197" t="s">
        <v>12</v>
      </c>
      <c r="E197" t="s">
        <v>229</v>
      </c>
    </row>
    <row r="198" spans="1:5" ht="12.75">
      <c r="A198" t="s">
        <v>35</v>
      </c>
      <c r="B198" s="43">
        <v>1</v>
      </c>
      <c r="C198" t="s">
        <v>12</v>
      </c>
      <c r="E198" t="s">
        <v>229</v>
      </c>
    </row>
    <row r="199" spans="1:5" ht="12.75">
      <c r="A199" t="s">
        <v>35</v>
      </c>
      <c r="B199" s="43">
        <v>1</v>
      </c>
      <c r="C199" t="s">
        <v>12</v>
      </c>
      <c r="E199" t="s">
        <v>240</v>
      </c>
    </row>
    <row r="200" spans="1:5" ht="12.75">
      <c r="A200" t="s">
        <v>35</v>
      </c>
      <c r="B200" s="43">
        <v>1</v>
      </c>
      <c r="C200" t="s">
        <v>12</v>
      </c>
      <c r="E200" t="s">
        <v>229</v>
      </c>
    </row>
    <row r="201" spans="1:5" ht="12.75">
      <c r="A201" t="s">
        <v>35</v>
      </c>
      <c r="B201" s="43">
        <v>1</v>
      </c>
      <c r="C201" t="s">
        <v>12</v>
      </c>
      <c r="D201" t="s">
        <v>221</v>
      </c>
      <c r="E201" t="s">
        <v>229</v>
      </c>
    </row>
    <row r="202" spans="1:5" ht="12.75">
      <c r="A202" t="s">
        <v>35</v>
      </c>
      <c r="B202" s="43">
        <v>1</v>
      </c>
      <c r="C202" t="s">
        <v>15</v>
      </c>
      <c r="E202" t="s">
        <v>240</v>
      </c>
    </row>
    <row r="203" spans="1:5" ht="12.75">
      <c r="A203" t="s">
        <v>35</v>
      </c>
      <c r="B203" s="43">
        <v>1</v>
      </c>
      <c r="C203" t="s">
        <v>15</v>
      </c>
      <c r="E203" t="s">
        <v>240</v>
      </c>
    </row>
    <row r="204" spans="1:5" ht="12.75">
      <c r="A204" t="s">
        <v>35</v>
      </c>
      <c r="B204" s="43">
        <v>1</v>
      </c>
      <c r="C204" t="s">
        <v>36</v>
      </c>
      <c r="D204" t="s">
        <v>221</v>
      </c>
      <c r="E204" t="s">
        <v>240</v>
      </c>
    </row>
    <row r="205" spans="1:5" ht="12.75">
      <c r="A205" t="s">
        <v>35</v>
      </c>
      <c r="B205" s="43">
        <v>1</v>
      </c>
      <c r="C205" t="s">
        <v>36</v>
      </c>
      <c r="D205" t="s">
        <v>220</v>
      </c>
      <c r="E205" t="s">
        <v>229</v>
      </c>
    </row>
    <row r="206" spans="1:5" ht="12.75">
      <c r="A206" t="s">
        <v>35</v>
      </c>
      <c r="B206" s="43">
        <v>1</v>
      </c>
      <c r="C206" t="s">
        <v>36</v>
      </c>
      <c r="E206" t="s">
        <v>240</v>
      </c>
    </row>
    <row r="207" spans="1:5" ht="12.75">
      <c r="A207" t="s">
        <v>35</v>
      </c>
      <c r="B207" s="43">
        <v>1</v>
      </c>
      <c r="C207" t="s">
        <v>36</v>
      </c>
      <c r="E207" t="s">
        <v>229</v>
      </c>
    </row>
    <row r="208" spans="1:5" ht="12.75">
      <c r="A208" t="s">
        <v>35</v>
      </c>
      <c r="B208" s="43">
        <v>1</v>
      </c>
      <c r="C208" t="s">
        <v>36</v>
      </c>
      <c r="E208" t="s">
        <v>229</v>
      </c>
    </row>
    <row r="209" spans="1:5" ht="12.75">
      <c r="A209" t="s">
        <v>35</v>
      </c>
      <c r="B209" s="43">
        <v>1</v>
      </c>
      <c r="C209" t="s">
        <v>36</v>
      </c>
      <c r="E209" t="s">
        <v>229</v>
      </c>
    </row>
    <row r="210" spans="1:5" ht="12.75">
      <c r="A210" t="s">
        <v>35</v>
      </c>
      <c r="B210" s="43">
        <v>1</v>
      </c>
      <c r="C210" t="s">
        <v>36</v>
      </c>
      <c r="D210" t="s">
        <v>221</v>
      </c>
      <c r="E210" t="s">
        <v>229</v>
      </c>
    </row>
    <row r="211" spans="1:5" ht="12.75">
      <c r="A211" t="s">
        <v>35</v>
      </c>
      <c r="B211" s="43">
        <v>1</v>
      </c>
      <c r="C211" t="s">
        <v>36</v>
      </c>
      <c r="E211" t="s">
        <v>229</v>
      </c>
    </row>
    <row r="212" spans="1:5" ht="12.75">
      <c r="A212" t="s">
        <v>35</v>
      </c>
      <c r="B212" s="43">
        <v>1</v>
      </c>
      <c r="C212" t="s">
        <v>36</v>
      </c>
      <c r="E212" t="s">
        <v>229</v>
      </c>
    </row>
    <row r="213" spans="1:5" ht="12.75">
      <c r="A213" t="s">
        <v>35</v>
      </c>
      <c r="B213" s="43">
        <v>1</v>
      </c>
      <c r="C213" t="s">
        <v>36</v>
      </c>
      <c r="D213" t="s">
        <v>220</v>
      </c>
      <c r="E213" t="s">
        <v>240</v>
      </c>
    </row>
    <row r="215" ht="12.75">
      <c r="B215" s="4">
        <f>SUM(B4:B214)</f>
        <v>210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Dezember  2006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B50" sqref="B50"/>
    </sheetView>
  </sheetViews>
  <sheetFormatPr defaultColWidth="11.421875" defaultRowHeight="12.75"/>
  <cols>
    <col min="1" max="1" width="8.140625" style="0" bestFit="1" customWidth="1"/>
    <col min="2" max="2" width="54.140625" style="0" bestFit="1" customWidth="1"/>
    <col min="3" max="4" width="10.140625" style="0" bestFit="1" customWidth="1"/>
    <col min="5" max="5" width="11.7109375" style="0" bestFit="1" customWidth="1"/>
    <col min="6" max="6" width="2.00390625" style="0" bestFit="1" customWidth="1"/>
    <col min="7" max="7" width="8.7109375" style="0" bestFit="1" customWidth="1"/>
    <col min="8" max="8" width="18.8515625" style="0" bestFit="1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138</v>
      </c>
      <c r="C1" s="30" t="s">
        <v>65</v>
      </c>
      <c r="D1" s="32" t="s">
        <v>65</v>
      </c>
      <c r="E1" s="32" t="s">
        <v>164</v>
      </c>
      <c r="H1" s="1"/>
      <c r="I1" s="4" t="s">
        <v>171</v>
      </c>
    </row>
    <row r="2" spans="1:9" ht="12.75">
      <c r="A2" s="4" t="s">
        <v>168</v>
      </c>
      <c r="C2" s="30" t="s">
        <v>160</v>
      </c>
      <c r="D2" s="32" t="s">
        <v>162</v>
      </c>
      <c r="E2" s="32" t="s">
        <v>165</v>
      </c>
      <c r="G2" s="3" t="s">
        <v>172</v>
      </c>
      <c r="H2" s="1"/>
      <c r="I2" s="4" t="s">
        <v>111</v>
      </c>
    </row>
    <row r="3" spans="1:9" ht="12.75">
      <c r="A3" s="4" t="s">
        <v>169</v>
      </c>
      <c r="B3" s="4" t="s">
        <v>0</v>
      </c>
      <c r="C3" s="30" t="s">
        <v>161</v>
      </c>
      <c r="D3" s="32" t="s">
        <v>163</v>
      </c>
      <c r="E3" s="32" t="s">
        <v>163</v>
      </c>
      <c r="G3" s="3" t="s">
        <v>173</v>
      </c>
      <c r="H3" s="4" t="s">
        <v>110</v>
      </c>
      <c r="I3" s="31"/>
    </row>
    <row r="4" spans="1:10" ht="12.75">
      <c r="A4" s="2" t="s">
        <v>6</v>
      </c>
      <c r="B4" t="s">
        <v>83</v>
      </c>
      <c r="C4" s="29"/>
      <c r="D4" s="29">
        <v>8</v>
      </c>
      <c r="E4" s="29">
        <f>SUM(C4+C5+C6-D4)</f>
        <v>0</v>
      </c>
      <c r="F4" t="s">
        <v>69</v>
      </c>
      <c r="G4" s="22" t="s">
        <v>174</v>
      </c>
      <c r="H4" s="1" t="s">
        <v>193</v>
      </c>
      <c r="I4" s="28"/>
      <c r="J4" t="s">
        <v>113</v>
      </c>
    </row>
    <row r="5" spans="1:10" ht="12.75">
      <c r="A5" s="2" t="s">
        <v>7</v>
      </c>
      <c r="B5" t="s">
        <v>84</v>
      </c>
      <c r="C5" s="29">
        <v>8</v>
      </c>
      <c r="D5" s="29" t="s">
        <v>204</v>
      </c>
      <c r="E5" s="29" t="s">
        <v>194</v>
      </c>
      <c r="F5" t="s">
        <v>69</v>
      </c>
      <c r="G5" s="1" t="s">
        <v>174</v>
      </c>
      <c r="H5" s="1" t="s">
        <v>38</v>
      </c>
      <c r="I5" s="28">
        <v>5653.25</v>
      </c>
      <c r="J5" t="s">
        <v>113</v>
      </c>
    </row>
    <row r="6" spans="1:10" ht="12.75">
      <c r="A6" s="2" t="s">
        <v>85</v>
      </c>
      <c r="B6" t="s">
        <v>86</v>
      </c>
      <c r="C6" s="29"/>
      <c r="D6" s="29" t="s">
        <v>204</v>
      </c>
      <c r="E6" s="29" t="s">
        <v>194</v>
      </c>
      <c r="F6" t="s">
        <v>71</v>
      </c>
      <c r="G6" s="1" t="s">
        <v>174</v>
      </c>
      <c r="H6" s="1" t="s">
        <v>87</v>
      </c>
      <c r="I6" s="28"/>
      <c r="J6" t="s">
        <v>113</v>
      </c>
    </row>
    <row r="7" spans="1:10" ht="12.75">
      <c r="A7" s="2" t="s">
        <v>8</v>
      </c>
      <c r="B7" t="s">
        <v>9</v>
      </c>
      <c r="C7" s="29">
        <v>1</v>
      </c>
      <c r="D7" s="29">
        <v>1</v>
      </c>
      <c r="E7" s="29">
        <f>SUM(C7-D7)</f>
        <v>0</v>
      </c>
      <c r="F7" t="s">
        <v>70</v>
      </c>
      <c r="G7" s="22" t="s">
        <v>175</v>
      </c>
      <c r="H7" s="1" t="s">
        <v>60</v>
      </c>
      <c r="I7" s="28"/>
      <c r="J7" t="s">
        <v>113</v>
      </c>
    </row>
    <row r="8" spans="1:10" ht="12.75">
      <c r="A8" s="2" t="s">
        <v>10</v>
      </c>
      <c r="B8" t="s">
        <v>166</v>
      </c>
      <c r="C8" s="29">
        <v>4</v>
      </c>
      <c r="D8" s="29">
        <v>6</v>
      </c>
      <c r="E8" s="29">
        <f>SUM(C8+C9+C11-D8)</f>
        <v>0</v>
      </c>
      <c r="F8" t="s">
        <v>71</v>
      </c>
      <c r="G8" s="22" t="s">
        <v>176</v>
      </c>
      <c r="H8" s="1" t="s">
        <v>192</v>
      </c>
      <c r="I8" s="28"/>
      <c r="J8" t="s">
        <v>113</v>
      </c>
    </row>
    <row r="9" spans="1:10" ht="12.75">
      <c r="A9" s="2" t="s">
        <v>10</v>
      </c>
      <c r="B9" t="s">
        <v>206</v>
      </c>
      <c r="C9" s="29">
        <v>2</v>
      </c>
      <c r="D9" s="29" t="s">
        <v>204</v>
      </c>
      <c r="E9" s="29" t="s">
        <v>195</v>
      </c>
      <c r="F9" t="s">
        <v>71</v>
      </c>
      <c r="G9" s="1" t="s">
        <v>176</v>
      </c>
      <c r="H9" s="1" t="s">
        <v>103</v>
      </c>
      <c r="I9" s="28">
        <v>11276.87</v>
      </c>
      <c r="J9" t="s">
        <v>113</v>
      </c>
    </row>
    <row r="10" spans="1:10" ht="12.75">
      <c r="A10" s="2" t="s">
        <v>88</v>
      </c>
      <c r="B10" t="s">
        <v>89</v>
      </c>
      <c r="C10" s="29"/>
      <c r="D10" s="29"/>
      <c r="E10" s="29">
        <f>SUM(C10-D10)</f>
        <v>0</v>
      </c>
      <c r="F10" t="s">
        <v>70</v>
      </c>
      <c r="G10" s="22" t="s">
        <v>177</v>
      </c>
      <c r="H10" s="1" t="s">
        <v>90</v>
      </c>
      <c r="I10" s="28"/>
      <c r="J10" t="s">
        <v>113</v>
      </c>
    </row>
    <row r="11" spans="1:10" ht="12.75">
      <c r="A11" s="2" t="s">
        <v>108</v>
      </c>
      <c r="B11" t="s">
        <v>109</v>
      </c>
      <c r="C11" s="29"/>
      <c r="D11" s="29" t="s">
        <v>204</v>
      </c>
      <c r="E11" s="29" t="s">
        <v>195</v>
      </c>
      <c r="F11" t="s">
        <v>71</v>
      </c>
      <c r="G11" s="1" t="s">
        <v>176</v>
      </c>
      <c r="H11" s="1" t="s">
        <v>104</v>
      </c>
      <c r="I11" s="28"/>
      <c r="J11" t="s">
        <v>113</v>
      </c>
    </row>
    <row r="12" spans="1:9" ht="12.75">
      <c r="A12" s="2"/>
      <c r="C12" s="29" t="s">
        <v>205</v>
      </c>
      <c r="D12" s="29" t="s">
        <v>205</v>
      </c>
      <c r="E12" s="29" t="s">
        <v>205</v>
      </c>
      <c r="G12" s="1"/>
      <c r="H12" s="1"/>
      <c r="I12" s="29" t="s">
        <v>205</v>
      </c>
    </row>
    <row r="13" spans="1:10" ht="12.75">
      <c r="A13" s="2" t="s">
        <v>11</v>
      </c>
      <c r="B13" t="s">
        <v>12</v>
      </c>
      <c r="C13" s="29">
        <v>21</v>
      </c>
      <c r="D13" s="29" t="s">
        <v>204</v>
      </c>
      <c r="E13" s="29" t="s">
        <v>197</v>
      </c>
      <c r="F13" t="s">
        <v>70</v>
      </c>
      <c r="G13" s="1" t="s">
        <v>178</v>
      </c>
      <c r="H13" s="1" t="s">
        <v>40</v>
      </c>
      <c r="I13" s="28">
        <v>10975.8</v>
      </c>
      <c r="J13" t="s">
        <v>113</v>
      </c>
    </row>
    <row r="14" spans="1:10" ht="12.75">
      <c r="A14" s="2" t="s">
        <v>11</v>
      </c>
      <c r="B14" t="s">
        <v>13</v>
      </c>
      <c r="C14" s="29">
        <v>1</v>
      </c>
      <c r="D14" s="29" t="s">
        <v>204</v>
      </c>
      <c r="E14" s="29" t="s">
        <v>197</v>
      </c>
      <c r="F14" t="s">
        <v>70</v>
      </c>
      <c r="G14" s="1" t="s">
        <v>178</v>
      </c>
      <c r="H14" s="1" t="s">
        <v>41</v>
      </c>
      <c r="I14" s="28"/>
      <c r="J14" t="s">
        <v>113</v>
      </c>
    </row>
    <row r="15" spans="1:10" ht="12.75">
      <c r="A15" s="2" t="s">
        <v>11</v>
      </c>
      <c r="B15" t="s">
        <v>14</v>
      </c>
      <c r="C15" s="29"/>
      <c r="D15" s="29" t="s">
        <v>204</v>
      </c>
      <c r="E15" s="29" t="s">
        <v>197</v>
      </c>
      <c r="F15" t="s">
        <v>70</v>
      </c>
      <c r="G15" s="1" t="s">
        <v>178</v>
      </c>
      <c r="H15" s="1" t="s">
        <v>42</v>
      </c>
      <c r="I15" s="28"/>
      <c r="J15" t="s">
        <v>113</v>
      </c>
    </row>
    <row r="16" spans="1:10" ht="12.75">
      <c r="A16" s="2" t="s">
        <v>11</v>
      </c>
      <c r="B16" t="s">
        <v>15</v>
      </c>
      <c r="C16" s="29"/>
      <c r="D16" s="29" t="s">
        <v>204</v>
      </c>
      <c r="E16" s="29" t="s">
        <v>197</v>
      </c>
      <c r="F16" t="s">
        <v>70</v>
      </c>
      <c r="G16" s="1" t="s">
        <v>178</v>
      </c>
      <c r="H16" s="1" t="s">
        <v>43</v>
      </c>
      <c r="I16" s="28"/>
      <c r="J16" t="s">
        <v>113</v>
      </c>
    </row>
    <row r="17" spans="1:10" ht="12.75">
      <c r="A17" s="2" t="s">
        <v>16</v>
      </c>
      <c r="B17" t="s">
        <v>17</v>
      </c>
      <c r="C17" s="29">
        <v>7</v>
      </c>
      <c r="D17" s="29">
        <v>7</v>
      </c>
      <c r="E17" s="29">
        <f>SUM(C17-D17)</f>
        <v>0</v>
      </c>
      <c r="F17" t="s">
        <v>70</v>
      </c>
      <c r="G17" s="22" t="s">
        <v>179</v>
      </c>
      <c r="H17" s="1" t="s">
        <v>39</v>
      </c>
      <c r="I17" s="28">
        <v>5085.52</v>
      </c>
      <c r="J17" t="s">
        <v>113</v>
      </c>
    </row>
    <row r="18" spans="1:10" ht="12.75">
      <c r="A18" s="2" t="s">
        <v>18</v>
      </c>
      <c r="B18" t="s">
        <v>19</v>
      </c>
      <c r="C18" s="29">
        <v>8</v>
      </c>
      <c r="D18" s="29">
        <v>8</v>
      </c>
      <c r="E18" s="29">
        <f>SUM(C18-D18)</f>
        <v>0</v>
      </c>
      <c r="F18" t="s">
        <v>70</v>
      </c>
      <c r="G18" s="22" t="s">
        <v>180</v>
      </c>
      <c r="H18" s="1" t="s">
        <v>44</v>
      </c>
      <c r="I18" s="28">
        <v>7545.67</v>
      </c>
      <c r="J18" t="s">
        <v>113</v>
      </c>
    </row>
    <row r="19" spans="1:10" ht="12.75">
      <c r="A19" s="2" t="s">
        <v>20</v>
      </c>
      <c r="B19" t="s">
        <v>21</v>
      </c>
      <c r="C19" s="29">
        <v>15</v>
      </c>
      <c r="D19" s="29">
        <v>15</v>
      </c>
      <c r="E19" s="29">
        <f>SUM(C19-D19)</f>
        <v>0</v>
      </c>
      <c r="F19" t="s">
        <v>70</v>
      </c>
      <c r="G19" s="22" t="s">
        <v>181</v>
      </c>
      <c r="H19" s="1" t="s">
        <v>45</v>
      </c>
      <c r="I19" s="28">
        <v>17053.23</v>
      </c>
      <c r="J19" t="s">
        <v>113</v>
      </c>
    </row>
    <row r="20" spans="1:9" ht="12.75">
      <c r="A20" s="2"/>
      <c r="C20" s="29" t="s">
        <v>205</v>
      </c>
      <c r="D20" s="29" t="s">
        <v>205</v>
      </c>
      <c r="E20" s="29" t="s">
        <v>205</v>
      </c>
      <c r="G20" s="1"/>
      <c r="H20" s="1"/>
      <c r="I20" s="29" t="s">
        <v>205</v>
      </c>
    </row>
    <row r="21" spans="1:10" ht="12.75">
      <c r="A21" s="2" t="s">
        <v>22</v>
      </c>
      <c r="B21" t="s">
        <v>23</v>
      </c>
      <c r="C21" s="29">
        <v>12</v>
      </c>
      <c r="D21" s="29">
        <v>15</v>
      </c>
      <c r="E21" s="29">
        <f>SUM(C21-D21)</f>
        <v>-3</v>
      </c>
      <c r="F21" t="s">
        <v>69</v>
      </c>
      <c r="G21" s="22" t="s">
        <v>182</v>
      </c>
      <c r="H21" s="1" t="s">
        <v>46</v>
      </c>
      <c r="I21" s="28">
        <v>31233.47</v>
      </c>
      <c r="J21" t="s">
        <v>113</v>
      </c>
    </row>
    <row r="22" spans="1:10" ht="12.75">
      <c r="A22" s="2" t="s">
        <v>94</v>
      </c>
      <c r="B22" t="s">
        <v>93</v>
      </c>
      <c r="C22" s="29"/>
      <c r="D22" s="29" t="s">
        <v>204</v>
      </c>
      <c r="E22" s="29" t="s">
        <v>198</v>
      </c>
      <c r="F22" t="s">
        <v>69</v>
      </c>
      <c r="G22" s="1" t="s">
        <v>183</v>
      </c>
      <c r="H22" s="1" t="s">
        <v>91</v>
      </c>
      <c r="I22" s="28"/>
      <c r="J22" t="s">
        <v>113</v>
      </c>
    </row>
    <row r="23" spans="1:9" ht="12.75">
      <c r="A23" s="2"/>
      <c r="C23" s="29" t="s">
        <v>205</v>
      </c>
      <c r="D23" s="29" t="s">
        <v>205</v>
      </c>
      <c r="E23" s="29" t="s">
        <v>205</v>
      </c>
      <c r="G23" s="1"/>
      <c r="H23" s="1"/>
      <c r="I23" s="29" t="s">
        <v>205</v>
      </c>
    </row>
    <row r="24" spans="1:10" ht="12.75">
      <c r="A24" s="2" t="s">
        <v>24</v>
      </c>
      <c r="B24" t="s">
        <v>142</v>
      </c>
      <c r="C24" s="29">
        <v>21</v>
      </c>
      <c r="D24" s="29">
        <v>35</v>
      </c>
      <c r="E24" s="29">
        <f>SUM(C24+C25+C26+C27+C28+C29+C22-D24)</f>
        <v>-1</v>
      </c>
      <c r="F24" t="s">
        <v>71</v>
      </c>
      <c r="G24" s="22" t="s">
        <v>183</v>
      </c>
      <c r="H24" s="1" t="s">
        <v>199</v>
      </c>
      <c r="I24" s="28">
        <v>31368.09</v>
      </c>
      <c r="J24" t="s">
        <v>113</v>
      </c>
    </row>
    <row r="25" spans="1:10" ht="12.75">
      <c r="A25" s="2" t="s">
        <v>24</v>
      </c>
      <c r="B25" t="s">
        <v>25</v>
      </c>
      <c r="C25" s="29"/>
      <c r="D25" s="29" t="s">
        <v>204</v>
      </c>
      <c r="E25" s="29" t="s">
        <v>198</v>
      </c>
      <c r="F25" t="s">
        <v>71</v>
      </c>
      <c r="G25" s="1" t="s">
        <v>183</v>
      </c>
      <c r="H25" s="1" t="s">
        <v>47</v>
      </c>
      <c r="I25" s="28"/>
      <c r="J25" t="s">
        <v>113</v>
      </c>
    </row>
    <row r="26" spans="1:10" ht="12.75">
      <c r="A26" s="2" t="s">
        <v>24</v>
      </c>
      <c r="B26" t="s">
        <v>143</v>
      </c>
      <c r="C26" s="29">
        <v>12</v>
      </c>
      <c r="D26" s="29" t="s">
        <v>204</v>
      </c>
      <c r="E26" s="29" t="s">
        <v>198</v>
      </c>
      <c r="F26" t="s">
        <v>71</v>
      </c>
      <c r="G26" s="1" t="s">
        <v>183</v>
      </c>
      <c r="H26" s="1" t="s">
        <v>48</v>
      </c>
      <c r="I26" s="28">
        <v>19979.04</v>
      </c>
      <c r="J26" t="s">
        <v>113</v>
      </c>
    </row>
    <row r="27" spans="1:10" ht="12.75">
      <c r="A27" s="2" t="s">
        <v>24</v>
      </c>
      <c r="B27" t="s">
        <v>144</v>
      </c>
      <c r="C27" s="29">
        <v>1</v>
      </c>
      <c r="D27" s="29" t="s">
        <v>204</v>
      </c>
      <c r="E27" s="29" t="s">
        <v>198</v>
      </c>
      <c r="F27" t="s">
        <v>71</v>
      </c>
      <c r="G27" s="1" t="s">
        <v>183</v>
      </c>
      <c r="H27" s="1" t="s">
        <v>49</v>
      </c>
      <c r="I27" s="28"/>
      <c r="J27" t="s">
        <v>113</v>
      </c>
    </row>
    <row r="28" spans="1:10" ht="12.75">
      <c r="A28" s="2" t="s">
        <v>24</v>
      </c>
      <c r="B28" t="s">
        <v>92</v>
      </c>
      <c r="C28" s="29"/>
      <c r="D28" s="29" t="s">
        <v>204</v>
      </c>
      <c r="E28" s="29" t="s">
        <v>198</v>
      </c>
      <c r="F28" t="s">
        <v>71</v>
      </c>
      <c r="G28" s="1" t="s">
        <v>183</v>
      </c>
      <c r="H28" s="1" t="s">
        <v>78</v>
      </c>
      <c r="I28" s="28"/>
      <c r="J28" t="s">
        <v>113</v>
      </c>
    </row>
    <row r="29" spans="1:10" ht="12.75">
      <c r="A29" s="2" t="s">
        <v>24</v>
      </c>
      <c r="B29" t="s">
        <v>95</v>
      </c>
      <c r="C29" s="29"/>
      <c r="D29" s="29" t="s">
        <v>204</v>
      </c>
      <c r="E29" s="29" t="s">
        <v>198</v>
      </c>
      <c r="F29" t="s">
        <v>71</v>
      </c>
      <c r="G29" s="1" t="s">
        <v>183</v>
      </c>
      <c r="H29" s="1" t="s">
        <v>77</v>
      </c>
      <c r="I29" s="28">
        <v>10585.01</v>
      </c>
      <c r="J29" t="s">
        <v>113</v>
      </c>
    </row>
    <row r="30" spans="1:9" ht="12.75">
      <c r="A30" s="2"/>
      <c r="C30" s="29" t="s">
        <v>205</v>
      </c>
      <c r="D30" s="29" t="s">
        <v>205</v>
      </c>
      <c r="E30" s="29" t="s">
        <v>205</v>
      </c>
      <c r="G30" s="1"/>
      <c r="H30" s="1"/>
      <c r="I30" s="29" t="s">
        <v>205</v>
      </c>
    </row>
    <row r="31" spans="1:10" ht="12.75">
      <c r="A31" s="2" t="s">
        <v>26</v>
      </c>
      <c r="B31" t="s">
        <v>27</v>
      </c>
      <c r="C31" s="29">
        <v>20</v>
      </c>
      <c r="D31" s="29">
        <v>34</v>
      </c>
      <c r="E31" s="29">
        <f>SUM(C31+C35-D31)</f>
        <v>0</v>
      </c>
      <c r="F31" t="s">
        <v>71</v>
      </c>
      <c r="G31" s="22" t="s">
        <v>184</v>
      </c>
      <c r="H31" s="1" t="s">
        <v>200</v>
      </c>
      <c r="I31" s="28">
        <v>60099.42</v>
      </c>
      <c r="J31" t="s">
        <v>113</v>
      </c>
    </row>
    <row r="32" spans="1:10" ht="12.75">
      <c r="A32" s="2" t="s">
        <v>26</v>
      </c>
      <c r="B32" t="s">
        <v>28</v>
      </c>
      <c r="C32" s="29"/>
      <c r="D32" s="29"/>
      <c r="E32" s="29">
        <f>SUM(C32-D32)</f>
        <v>0</v>
      </c>
      <c r="F32" t="s">
        <v>71</v>
      </c>
      <c r="G32" s="22" t="s">
        <v>185</v>
      </c>
      <c r="H32" s="1" t="s">
        <v>51</v>
      </c>
      <c r="I32" s="28"/>
      <c r="J32" t="s">
        <v>113</v>
      </c>
    </row>
    <row r="33" spans="1:10" ht="12.75">
      <c r="A33" s="2" t="s">
        <v>26</v>
      </c>
      <c r="B33" t="s">
        <v>29</v>
      </c>
      <c r="C33" s="29">
        <v>12</v>
      </c>
      <c r="D33" s="29">
        <v>12</v>
      </c>
      <c r="E33" s="29">
        <f>SUM(C33-D33)</f>
        <v>0</v>
      </c>
      <c r="F33" t="s">
        <v>71</v>
      </c>
      <c r="G33" s="22" t="s">
        <v>186</v>
      </c>
      <c r="H33" s="1" t="s">
        <v>52</v>
      </c>
      <c r="I33" s="28">
        <v>10973.78</v>
      </c>
      <c r="J33" t="s">
        <v>113</v>
      </c>
    </row>
    <row r="34" spans="1:10" ht="12.75">
      <c r="A34" s="2" t="s">
        <v>26</v>
      </c>
      <c r="B34" t="s">
        <v>30</v>
      </c>
      <c r="C34" s="29">
        <v>36</v>
      </c>
      <c r="D34" s="29">
        <v>36</v>
      </c>
      <c r="E34" s="29">
        <f>SUM(C34-D34)</f>
        <v>0</v>
      </c>
      <c r="F34" t="s">
        <v>71</v>
      </c>
      <c r="G34" s="22" t="s">
        <v>187</v>
      </c>
      <c r="H34" s="1" t="s">
        <v>53</v>
      </c>
      <c r="I34" s="28">
        <v>119767.11</v>
      </c>
      <c r="J34" t="s">
        <v>113</v>
      </c>
    </row>
    <row r="35" spans="1:10" ht="12.75">
      <c r="A35" s="2" t="s">
        <v>26</v>
      </c>
      <c r="B35" t="s">
        <v>31</v>
      </c>
      <c r="C35" s="29">
        <v>14</v>
      </c>
      <c r="D35" s="29" t="s">
        <v>204</v>
      </c>
      <c r="E35" s="29" t="s">
        <v>201</v>
      </c>
      <c r="F35" t="s">
        <v>71</v>
      </c>
      <c r="G35" s="1" t="s">
        <v>184</v>
      </c>
      <c r="H35" s="1" t="s">
        <v>50</v>
      </c>
      <c r="I35" s="28"/>
      <c r="J35" t="s">
        <v>113</v>
      </c>
    </row>
    <row r="36" spans="1:10" ht="12.75">
      <c r="A36" s="2" t="s">
        <v>26</v>
      </c>
      <c r="B36" t="s">
        <v>32</v>
      </c>
      <c r="C36" s="29">
        <v>8</v>
      </c>
      <c r="D36" s="29">
        <v>8</v>
      </c>
      <c r="E36" s="29">
        <f>SUM(C36-D36)</f>
        <v>0</v>
      </c>
      <c r="F36" t="s">
        <v>71</v>
      </c>
      <c r="G36" s="22" t="s">
        <v>188</v>
      </c>
      <c r="H36" s="1" t="s">
        <v>54</v>
      </c>
      <c r="I36" s="28">
        <v>15796.32</v>
      </c>
      <c r="J36" t="s">
        <v>113</v>
      </c>
    </row>
    <row r="37" spans="1:10" ht="12.75">
      <c r="A37" s="2" t="s">
        <v>33</v>
      </c>
      <c r="B37" t="s">
        <v>82</v>
      </c>
      <c r="C37" s="29">
        <v>1</v>
      </c>
      <c r="D37" s="29">
        <v>1</v>
      </c>
      <c r="E37" s="29">
        <f>SUM(C37-D37)</f>
        <v>0</v>
      </c>
      <c r="F37" t="s">
        <v>70</v>
      </c>
      <c r="G37" s="22" t="s">
        <v>189</v>
      </c>
      <c r="H37" s="1" t="s">
        <v>55</v>
      </c>
      <c r="I37" s="28"/>
      <c r="J37" t="s">
        <v>113</v>
      </c>
    </row>
    <row r="38" spans="1:10" ht="12.75">
      <c r="A38" s="2" t="s">
        <v>33</v>
      </c>
      <c r="B38" t="s">
        <v>34</v>
      </c>
      <c r="C38" s="29">
        <v>1</v>
      </c>
      <c r="D38" s="29">
        <v>1</v>
      </c>
      <c r="E38" s="29">
        <f>SUM(C38-D38)</f>
        <v>0</v>
      </c>
      <c r="F38" t="s">
        <v>71</v>
      </c>
      <c r="G38" s="22" t="s">
        <v>190</v>
      </c>
      <c r="H38" s="1" t="s">
        <v>56</v>
      </c>
      <c r="I38" s="28">
        <v>557.4</v>
      </c>
      <c r="J38" t="s">
        <v>113</v>
      </c>
    </row>
    <row r="39" spans="1:9" ht="12.75">
      <c r="A39" s="2"/>
      <c r="C39" s="29" t="s">
        <v>205</v>
      </c>
      <c r="D39" s="29" t="s">
        <v>205</v>
      </c>
      <c r="E39" s="29" t="s">
        <v>205</v>
      </c>
      <c r="G39" s="1"/>
      <c r="H39" s="1"/>
      <c r="I39" s="29" t="s">
        <v>205</v>
      </c>
    </row>
    <row r="40" spans="1:10" ht="12.75">
      <c r="A40" s="2" t="s">
        <v>35</v>
      </c>
      <c r="B40" t="s">
        <v>12</v>
      </c>
      <c r="C40" s="29">
        <v>10</v>
      </c>
      <c r="D40" s="29">
        <v>44</v>
      </c>
      <c r="E40" s="29">
        <f>SUM(C40+C41+C42+C13+C14+C15+C16-D40)</f>
        <v>0</v>
      </c>
      <c r="F40" t="s">
        <v>70</v>
      </c>
      <c r="G40" s="22" t="s">
        <v>178</v>
      </c>
      <c r="H40" s="1" t="s">
        <v>196</v>
      </c>
      <c r="I40" s="28">
        <v>4250.96</v>
      </c>
      <c r="J40" t="s">
        <v>113</v>
      </c>
    </row>
    <row r="41" spans="1:10" ht="12.75">
      <c r="A41" s="2" t="s">
        <v>35</v>
      </c>
      <c r="B41" t="s">
        <v>15</v>
      </c>
      <c r="C41" s="29">
        <v>6</v>
      </c>
      <c r="D41" s="29" t="s">
        <v>204</v>
      </c>
      <c r="E41" s="29" t="s">
        <v>197</v>
      </c>
      <c r="F41" t="s">
        <v>70</v>
      </c>
      <c r="G41" s="1" t="s">
        <v>178</v>
      </c>
      <c r="H41" s="1" t="s">
        <v>58</v>
      </c>
      <c r="I41" s="28">
        <v>3472.67</v>
      </c>
      <c r="J41" t="s">
        <v>113</v>
      </c>
    </row>
    <row r="42" spans="1:10" ht="12" customHeight="1">
      <c r="A42" s="2" t="s">
        <v>35</v>
      </c>
      <c r="B42" t="s">
        <v>36</v>
      </c>
      <c r="C42" s="29">
        <v>6</v>
      </c>
      <c r="D42" s="29" t="s">
        <v>204</v>
      </c>
      <c r="E42" s="29" t="s">
        <v>197</v>
      </c>
      <c r="F42" t="s">
        <v>70</v>
      </c>
      <c r="G42" s="1" t="s">
        <v>178</v>
      </c>
      <c r="H42" s="1" t="s">
        <v>59</v>
      </c>
      <c r="I42" s="28">
        <v>585</v>
      </c>
      <c r="J42" t="s">
        <v>113</v>
      </c>
    </row>
    <row r="43" spans="1:9" ht="12" customHeight="1">
      <c r="A43" s="2"/>
      <c r="C43" s="29" t="s">
        <v>205</v>
      </c>
      <c r="D43" s="29" t="s">
        <v>205</v>
      </c>
      <c r="E43" s="29" t="s">
        <v>205</v>
      </c>
      <c r="G43" s="1"/>
      <c r="H43" s="1"/>
      <c r="I43" s="29" t="s">
        <v>205</v>
      </c>
    </row>
    <row r="44" spans="1:10" ht="12" customHeight="1">
      <c r="A44" s="2" t="s">
        <v>96</v>
      </c>
      <c r="B44" t="s">
        <v>99</v>
      </c>
      <c r="C44" s="29"/>
      <c r="D44" s="29"/>
      <c r="E44" s="29">
        <f>SUM(C44+C45+C46+C47-D44)</f>
        <v>0</v>
      </c>
      <c r="F44" t="s">
        <v>71</v>
      </c>
      <c r="G44" s="22" t="s">
        <v>191</v>
      </c>
      <c r="H44" s="1" t="s">
        <v>203</v>
      </c>
      <c r="I44" s="28"/>
      <c r="J44" t="s">
        <v>113</v>
      </c>
    </row>
    <row r="45" spans="1:10" ht="12.75">
      <c r="A45" s="2" t="s">
        <v>96</v>
      </c>
      <c r="B45" t="s">
        <v>100</v>
      </c>
      <c r="C45" s="29"/>
      <c r="D45" s="29" t="s">
        <v>204</v>
      </c>
      <c r="E45" s="29" t="s">
        <v>202</v>
      </c>
      <c r="F45" t="s">
        <v>70</v>
      </c>
      <c r="G45" s="1" t="s">
        <v>191</v>
      </c>
      <c r="H45" s="1" t="s">
        <v>101</v>
      </c>
      <c r="I45" s="28"/>
      <c r="J45" t="s">
        <v>113</v>
      </c>
    </row>
    <row r="46" spans="1:10" ht="12.75">
      <c r="A46" s="2" t="s">
        <v>96</v>
      </c>
      <c r="B46" t="s">
        <v>97</v>
      </c>
      <c r="C46" s="29"/>
      <c r="D46" s="29" t="s">
        <v>204</v>
      </c>
      <c r="E46" s="29" t="s">
        <v>202</v>
      </c>
      <c r="F46" t="s">
        <v>70</v>
      </c>
      <c r="G46" s="1" t="s">
        <v>191</v>
      </c>
      <c r="H46" s="1" t="s">
        <v>155</v>
      </c>
      <c r="I46" s="28"/>
      <c r="J46" t="s">
        <v>113</v>
      </c>
    </row>
    <row r="47" spans="1:10" ht="12" customHeight="1">
      <c r="A47" s="2" t="s">
        <v>96</v>
      </c>
      <c r="B47" t="s">
        <v>102</v>
      </c>
      <c r="C47" s="29"/>
      <c r="D47" s="29" t="s">
        <v>204</v>
      </c>
      <c r="E47" s="29" t="s">
        <v>202</v>
      </c>
      <c r="F47" t="s">
        <v>71</v>
      </c>
      <c r="G47" s="1" t="s">
        <v>191</v>
      </c>
      <c r="H47" s="1" t="s">
        <v>156</v>
      </c>
      <c r="I47" s="28"/>
      <c r="J47" t="s">
        <v>113</v>
      </c>
    </row>
    <row r="48" spans="1:8" ht="12.75">
      <c r="A48" s="2"/>
      <c r="D48" s="1"/>
      <c r="E48" s="1"/>
      <c r="H48" s="1"/>
    </row>
    <row r="49" spans="1:8" ht="12.75">
      <c r="A49" s="37">
        <v>39097</v>
      </c>
      <c r="B49" s="12" t="s">
        <v>210</v>
      </c>
      <c r="D49" s="1"/>
      <c r="E49" s="1"/>
      <c r="H49" s="1"/>
    </row>
    <row r="50" spans="1:8" ht="12.75">
      <c r="A50" s="38">
        <v>39097</v>
      </c>
      <c r="B50" s="35" t="s">
        <v>256</v>
      </c>
      <c r="D50" s="1"/>
      <c r="E50" s="1"/>
      <c r="H50" s="1"/>
    </row>
    <row r="51" spans="1:10" ht="12.75">
      <c r="A51" s="38">
        <v>39078</v>
      </c>
      <c r="B51" s="12" t="s">
        <v>208</v>
      </c>
      <c r="C51" s="3">
        <f>SUM(C4:C47)</f>
        <v>227</v>
      </c>
      <c r="D51" s="4">
        <f>SUM(D4:D47)</f>
        <v>231</v>
      </c>
      <c r="E51" s="4">
        <f>SUM(E4+E7+E8+E10+E17+E18+E19+E21+E24+E31+E32+E33+E34+E36+E37+E38+E40+E44)</f>
        <v>-4</v>
      </c>
      <c r="H51" s="36" t="s">
        <v>209</v>
      </c>
      <c r="I51" s="19">
        <f>SUM(I4:I47)</f>
        <v>366258.61000000004</v>
      </c>
      <c r="J51" t="s">
        <v>113</v>
      </c>
    </row>
    <row r="52" ht="12.75">
      <c r="B52" s="5" t="s">
        <v>72</v>
      </c>
    </row>
    <row r="53" spans="2:9" ht="12.75">
      <c r="B53" s="16"/>
      <c r="C53" s="4" t="s">
        <v>76</v>
      </c>
      <c r="D53" s="4"/>
      <c r="E53" s="4"/>
      <c r="F53" s="4"/>
      <c r="G53" s="4"/>
      <c r="H53" s="4"/>
      <c r="I53" s="4" t="s">
        <v>112</v>
      </c>
    </row>
    <row r="54" spans="2:10" ht="12.75">
      <c r="B54" s="11" t="s">
        <v>73</v>
      </c>
      <c r="C54" s="2">
        <f>SUM(C7+C10+C13+C14+C15+C16+C17+C18+C19+C37+C40+C41+C42+C45+C46)</f>
        <v>76</v>
      </c>
      <c r="D54" s="2"/>
      <c r="E54" s="2"/>
      <c r="F54" s="2"/>
      <c r="G54" s="2"/>
      <c r="H54" s="2"/>
      <c r="I54" s="18">
        <f>SUM(I7+I10+I13+I14+I15+I16+I17+I18+I19+I37+I40+I41+I42+I45+I46)</f>
        <v>48968.85</v>
      </c>
      <c r="J54" t="s">
        <v>113</v>
      </c>
    </row>
    <row r="55" spans="2:10" ht="12.75">
      <c r="B55" s="11" t="s">
        <v>74</v>
      </c>
      <c r="C55" s="2">
        <f>SUM(C4+C5+C21+C22)</f>
        <v>20</v>
      </c>
      <c r="D55" s="2"/>
      <c r="E55" s="2"/>
      <c r="F55" s="2"/>
      <c r="G55" s="2"/>
      <c r="H55" s="2"/>
      <c r="I55" s="18">
        <f>SUM(I4+I5+I21+I22)</f>
        <v>36886.72</v>
      </c>
      <c r="J55" t="s">
        <v>113</v>
      </c>
    </row>
    <row r="56" spans="2:10" ht="12.75">
      <c r="B56" s="11" t="s">
        <v>75</v>
      </c>
      <c r="C56" s="2">
        <f>SUM(C6+C8+C9+C11+C24+C25+C26+C27+C28+C29+C31+C32+C33+C34+C35+C36+C38+C44+C47)</f>
        <v>131</v>
      </c>
      <c r="D56" s="2"/>
      <c r="E56" s="2"/>
      <c r="F56" s="2"/>
      <c r="G56" s="2"/>
      <c r="H56" s="2"/>
      <c r="I56" s="18">
        <f>SUM(I6+I8+I9+I11+I24+I25+I26+I27+I28+I29+I31+I32+I33+I34+I35+I36+I38+I44+I47)</f>
        <v>280403.04000000004</v>
      </c>
      <c r="J56" t="s">
        <v>113</v>
      </c>
    </row>
    <row r="57" spans="2:10" ht="12.75">
      <c r="B57" s="5" t="s">
        <v>79</v>
      </c>
      <c r="C57" s="3">
        <f>SUM(C54:C56)</f>
        <v>227</v>
      </c>
      <c r="D57" s="42" t="s">
        <v>253</v>
      </c>
      <c r="E57" s="3"/>
      <c r="F57" s="3"/>
      <c r="G57" s="3"/>
      <c r="H57" s="3"/>
      <c r="I57" s="19">
        <f>SUM(I54:I56)</f>
        <v>366258.61000000004</v>
      </c>
      <c r="J57" t="s">
        <v>113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70" r:id="rId2"/>
  <headerFooter alignWithMargins="0">
    <oddHeader>&amp;C&amp;"Arial,Fett"&amp;12&amp;EÜbersicht der Fallzahlen und des Ausgabe-IST's - RSD C - Dezember  2006</oddHeader>
    <oddFooter>&amp;R&amp;8&amp;UDiese Aufstellung finden Sie auch unter :
&amp;UJugTransfer / FaRef.4 (...) / FB 4 Haushalt / HzE Statistik /  HzE Statistik 2006 / HzE Statistik 1206 / Tabelle RSD 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2007-02-20T07:21:45Z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