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7590" windowHeight="9075" tabRatio="853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Träger" sheetId="13" r:id="rId13"/>
  </sheets>
  <definedNames>
    <definedName name="_xlnm.Print_Area" localSheetId="5">'RSD A Träger'!$A:$F</definedName>
    <definedName name="_xlnm.Print_Area" localSheetId="12">'Träger'!$A:$F</definedName>
    <definedName name="_xlnm.Print_Titles" localSheetId="5">'RSD A Träger'!$1:$3</definedName>
    <definedName name="_xlnm.Print_Titles" localSheetId="7">'RSD B Träger'!$1:$3</definedName>
    <definedName name="_xlnm.Print_Titles" localSheetId="9">'RSD C Träger'!$1:$2</definedName>
    <definedName name="_xlnm.Print_Titles" localSheetId="12">'Träger'!$1:$3</definedName>
  </definedNames>
  <calcPr fullCalcOnLoad="1"/>
</workbook>
</file>

<file path=xl/sharedStrings.xml><?xml version="1.0" encoding="utf-8"?>
<sst xmlns="http://schemas.openxmlformats.org/spreadsheetml/2006/main" count="9086" uniqueCount="542">
  <si>
    <t>Hilfeart</t>
  </si>
  <si>
    <t>BLB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</si>
  <si>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</si>
  <si>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</si>
  <si>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</si>
  <si>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</si>
  <si>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</si>
  <si>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</si>
  <si>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</si>
  <si>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</si>
  <si>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</si>
  <si>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§ 27, 3</t>
  </si>
  <si>
    <t>Ambulante Psychotherapie</t>
  </si>
  <si>
    <t>§ 29</t>
  </si>
  <si>
    <t>Soziale Gruppenarbeit</t>
  </si>
  <si>
    <t>§ 30</t>
  </si>
  <si>
    <t>Erziehungsbeistand / Betreuungshelfer</t>
  </si>
  <si>
    <t>§ 31</t>
  </si>
  <si>
    <t>Sozialpädagogische Familienhilfe</t>
  </si>
  <si>
    <t>§ 32</t>
  </si>
  <si>
    <t>Tagesgruppe</t>
  </si>
  <si>
    <t>§ 33</t>
  </si>
  <si>
    <t>§ 34</t>
  </si>
  <si>
    <t>Betreutes Einzelwohnen (BEW)</t>
  </si>
  <si>
    <t>Erziehungsstellen</t>
  </si>
  <si>
    <t>Erziehungswohngruppen</t>
  </si>
  <si>
    <t>Schichtdienstgruppe</t>
  </si>
  <si>
    <t>Wohngemeinschaften (WG-BWV)</t>
  </si>
  <si>
    <t>Wohngruppen mit alt. innewohnender Bertreuung</t>
  </si>
  <si>
    <t>§ 35</t>
  </si>
  <si>
    <t>Intensive sozialpädagogische Einzelbetreuung (stat.)</t>
  </si>
  <si>
    <t>§ 35a</t>
  </si>
  <si>
    <t>4040 / 671 54 / 160</t>
  </si>
  <si>
    <t>4040 / 671 54 / 161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</si>
  <si>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</si>
  <si>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</si>
  <si>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</si>
  <si>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</si>
  <si>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</si>
  <si>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</si>
  <si>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</si>
  <si>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</si>
  <si>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</si>
  <si>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</si>
  <si>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</si>
  <si>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</si>
  <si>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</si>
  <si>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</si>
  <si>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</si>
  <si>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</si>
  <si>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</si>
  <si>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</si>
  <si>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</si>
  <si>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</si>
  <si>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</si>
  <si>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</si>
  <si>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</si>
  <si>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</si>
  <si>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</si>
  <si>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</si>
  <si>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</si>
  <si>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</si>
  <si>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</si>
  <si>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</si>
  <si>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</si>
  <si>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</si>
  <si>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Probe</t>
  </si>
  <si>
    <t>Unterkonto</t>
  </si>
  <si>
    <t>Kapitel / Titel /</t>
  </si>
  <si>
    <t>Intensive sozialpädagogische Einzelbetreuung (amb.)</t>
  </si>
  <si>
    <t>Sozialpädagog. Hilfen z. beruflichen u.sozialen Integration</t>
  </si>
  <si>
    <t>Sozialpädagog. begleitete außerbetriebliche Ausbildung</t>
  </si>
  <si>
    <t>§ 13, 3</t>
  </si>
  <si>
    <t>Sozialpädagog.Ausbild.maßnahme incl. Unterbringung</t>
  </si>
  <si>
    <t>4040 / 671 54 / 162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</si>
  <si>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</si>
  <si>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</si>
  <si>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</si>
  <si>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</si>
  <si>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</si>
  <si>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</si>
  <si>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</si>
  <si>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</si>
  <si>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</si>
  <si>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</si>
  <si>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4040 / 671 23 / 171</t>
  </si>
  <si>
    <t>§ 21</t>
  </si>
  <si>
    <t>Notwendige Unterbringung z.Erfüllung der Schulpflicht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</si>
  <si>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</si>
  <si>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</si>
  <si>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</si>
  <si>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</si>
  <si>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</si>
  <si>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</si>
  <si>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</si>
  <si>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</si>
  <si>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</si>
  <si>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</si>
  <si>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</si>
  <si>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</si>
  <si>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</si>
  <si>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</si>
  <si>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</si>
  <si>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</si>
  <si>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</si>
  <si>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</si>
  <si>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</si>
  <si>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</si>
  <si>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</si>
  <si>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BEW+BVW greifen auf denselben Titel zurück</t>
  </si>
  <si>
    <t>4042 / 671 31 / 000*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</si>
  <si>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</si>
  <si>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</si>
  <si>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</si>
  <si>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</si>
  <si>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</si>
  <si>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</si>
  <si>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</si>
  <si>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</si>
  <si>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</si>
  <si>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</si>
  <si>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</si>
  <si>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</si>
  <si>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</si>
  <si>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</si>
  <si>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</si>
  <si>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</si>
  <si>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</si>
  <si>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</si>
  <si>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Reg.Team</t>
  </si>
  <si>
    <t>Mengen-</t>
  </si>
  <si>
    <t>Statistik</t>
  </si>
  <si>
    <t>Differenz</t>
  </si>
  <si>
    <t>HzE / Mengen</t>
  </si>
  <si>
    <t>Gem.Wohnform f.Mütter/Väter u.Kind.-rund-um-die-Uhr-Versorg.</t>
  </si>
  <si>
    <t>Gem.Wohnform f.Mütter/Väter u.Kind-Betr.Einzelwohneinheiten</t>
  </si>
  <si>
    <t>grund-</t>
  </si>
  <si>
    <t>lage</t>
  </si>
  <si>
    <t>Gem.Wohnform f.Mütter/Väter u.Kind-Rund-um-die-Uhr-Versorg.</t>
  </si>
  <si>
    <t>IST-</t>
  </si>
  <si>
    <t>Produkt</t>
  </si>
  <si>
    <t>Nummer</t>
  </si>
  <si>
    <t>793 83</t>
  </si>
  <si>
    <t>787 39</t>
  </si>
  <si>
    <t>787 40</t>
  </si>
  <si>
    <t>787 41</t>
  </si>
  <si>
    <t>787 30</t>
  </si>
  <si>
    <t>787 31</t>
  </si>
  <si>
    <t>787 32</t>
  </si>
  <si>
    <t>787 33</t>
  </si>
  <si>
    <t>787 34</t>
  </si>
  <si>
    <t>787 35</t>
  </si>
  <si>
    <t>783 79</t>
  </si>
  <si>
    <t>783 83</t>
  </si>
  <si>
    <t>783 82</t>
  </si>
  <si>
    <t>783 80</t>
  </si>
  <si>
    <t>783 81</t>
  </si>
  <si>
    <t>794 00</t>
  </si>
  <si>
    <t>793 99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</si>
  <si>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</si>
  <si>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</si>
  <si>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4040 / 671 54 / 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</si>
  <si>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</si>
  <si>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</si>
  <si>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</si>
  <si>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</si>
  <si>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130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</si>
  <si>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</si>
  <si>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r>
      <t>s.Ukt.:</t>
    </r>
    <r>
      <rPr>
        <b/>
        <sz val="10"/>
        <rFont val="Arial"/>
        <family val="2"/>
      </rPr>
      <t>141</t>
    </r>
  </si>
  <si>
    <t>\\\</t>
  </si>
  <si>
    <t>\\\\\\\\\\\\\\\\</t>
  </si>
  <si>
    <t>&lt;== Stand der Mengenstatistik-Daten</t>
  </si>
  <si>
    <t>&lt;== Stand der Ist-Ausgaben</t>
  </si>
  <si>
    <t>Monats - IST:</t>
  </si>
  <si>
    <t>&lt;== Stand der HzE Daten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</si>
  <si>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</si>
  <si>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</si>
  <si>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</si>
  <si>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</si>
  <si>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</si>
  <si>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</si>
  <si>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</si>
  <si>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4042 / 671 49 / 110</t>
  </si>
  <si>
    <t>§ 27</t>
  </si>
  <si>
    <t>4042 / 671 58 / 171</t>
  </si>
  <si>
    <r>
      <t xml:space="preserve">Ambulante Hilfen zur Erziehung </t>
    </r>
    <r>
      <rPr>
        <b/>
        <u val="single"/>
        <sz val="10"/>
        <rFont val="Arial"/>
        <family val="2"/>
      </rPr>
      <t>(Neu 2007)</t>
    </r>
  </si>
  <si>
    <r>
      <t xml:space="preserve">Ambulante Familientherapie </t>
    </r>
    <r>
      <rPr>
        <b/>
        <u val="single"/>
        <sz val="10"/>
        <rFont val="Arial"/>
        <family val="2"/>
      </rPr>
      <t>(Neu 2007)</t>
    </r>
  </si>
  <si>
    <t>§ 28</t>
  </si>
  <si>
    <t>4042 / 671 60 / 000</t>
  </si>
  <si>
    <t>Intensive sozialpädagogische Einzelbetreuung (ambulant)</t>
  </si>
  <si>
    <t>Intensive sozialpädagogische Einzelbetreuung (stationär)</t>
  </si>
  <si>
    <t>4042 / 671 78 / 193</t>
  </si>
  <si>
    <t>für 2007: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</si>
  <si>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</si>
  <si>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</si>
  <si>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</si>
  <si>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</si>
  <si>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</si>
  <si>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</si>
  <si>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</si>
  <si>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</si>
  <si>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r>
      <t xml:space="preserve">Altersvorsorge für Pflegepersonen </t>
    </r>
    <r>
      <rPr>
        <b/>
        <u val="single"/>
        <sz val="10"/>
        <rFont val="Arial"/>
        <family val="2"/>
      </rPr>
      <t>(Neu 2007)</t>
    </r>
  </si>
  <si>
    <r>
      <t xml:space="preserve">Unfallversicherung für Pflegepersonen </t>
    </r>
    <r>
      <rPr>
        <b/>
        <u val="single"/>
        <sz val="10"/>
        <rFont val="Arial"/>
        <family val="2"/>
      </rPr>
      <t>(Neu 2007)</t>
    </r>
  </si>
  <si>
    <r>
      <t xml:space="preserve">Intensive sozialpädagog. Einzelbetreuung (stationär) </t>
    </r>
    <r>
      <rPr>
        <b/>
        <u val="single"/>
        <sz val="10"/>
        <rFont val="Arial"/>
        <family val="2"/>
      </rPr>
      <t>(Neu 2007)</t>
    </r>
  </si>
  <si>
    <t>Vollzeitpflege</t>
  </si>
  <si>
    <t>befristete Vollzeitpflege (bisher Kurzpflege)</t>
  </si>
  <si>
    <r>
      <t xml:space="preserve">Vollzeitpflege bei erweitertem Förderbedarf </t>
    </r>
    <r>
      <rPr>
        <b/>
        <u val="single"/>
        <sz val="10"/>
        <rFont val="Arial"/>
        <family val="2"/>
      </rPr>
      <t>(Neu 2007)</t>
    </r>
  </si>
  <si>
    <t>4042 / 671 42 / 131</t>
  </si>
  <si>
    <t>Gem.Wohnform f.Mütter/Väter u.Kind-Betr.in Einzelwohneinheiten</t>
  </si>
  <si>
    <t xml:space="preserve">keine Fallzahlen </t>
  </si>
  <si>
    <t>4042 / 671 46 / 141</t>
  </si>
  <si>
    <r>
      <t xml:space="preserve">Stationäre Hilfen zur Erziehung </t>
    </r>
    <r>
      <rPr>
        <b/>
        <u val="single"/>
        <sz val="10"/>
        <rFont val="Arial"/>
        <family val="2"/>
      </rPr>
      <t>(Neu 2007)</t>
    </r>
  </si>
  <si>
    <t>4042 / 671 46 / 163</t>
  </si>
  <si>
    <t>4042 / 671 46 / 164</t>
  </si>
  <si>
    <t>4042 / 671 46 / 165</t>
  </si>
  <si>
    <t>4042 / 671 46 / 166</t>
  </si>
  <si>
    <t>4042 / 671 31 / 110</t>
  </si>
  <si>
    <r>
      <t xml:space="preserve">Schichtdienstgruppe </t>
    </r>
    <r>
      <rPr>
        <b/>
        <u val="single"/>
        <sz val="10"/>
        <rFont val="Arial"/>
        <family val="2"/>
      </rPr>
      <t>(Neu 2007)</t>
    </r>
  </si>
  <si>
    <r>
      <t xml:space="preserve">Wohngruppen mit alt. innewohnender Bertreuung  </t>
    </r>
    <r>
      <rPr>
        <b/>
        <u val="single"/>
        <sz val="10"/>
        <rFont val="Arial"/>
        <family val="2"/>
      </rPr>
      <t>(Neu 2007)</t>
    </r>
  </si>
  <si>
    <r>
      <t xml:space="preserve">Erziehungswohngruppen  </t>
    </r>
    <r>
      <rPr>
        <b/>
        <u val="single"/>
        <sz val="10"/>
        <rFont val="Arial"/>
        <family val="2"/>
      </rPr>
      <t>(Neu 2007)</t>
    </r>
  </si>
  <si>
    <r>
      <t xml:space="preserve">Erziehungsstellen  </t>
    </r>
    <r>
      <rPr>
        <b/>
        <u val="single"/>
        <sz val="10"/>
        <rFont val="Arial"/>
        <family val="2"/>
      </rPr>
      <t>(Neu 2007)</t>
    </r>
  </si>
  <si>
    <r>
      <t xml:space="preserve">Betreutes Einzelwohnen (BEW)  </t>
    </r>
    <r>
      <rPr>
        <b/>
        <u val="single"/>
        <sz val="10"/>
        <rFont val="Arial"/>
        <family val="2"/>
      </rPr>
      <t>(Neu 2007)</t>
    </r>
  </si>
  <si>
    <t>Fallzahlen aus der HzE-Datenbank</t>
  </si>
  <si>
    <t>Unterbringung</t>
  </si>
  <si>
    <t>Familiäre Bereitschaftsbetreuung</t>
  </si>
  <si>
    <t>§42/33</t>
  </si>
  <si>
    <t>4042 / 671 45 / 150</t>
  </si>
  <si>
    <t>4042 / 671 45 / 151</t>
  </si>
  <si>
    <t>Erziehungsberatung ( nur Fachrefarat 4 ! )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</si>
  <si>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</si>
  <si>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</si>
  <si>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</si>
  <si>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</si>
  <si>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</si>
  <si>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</si>
  <si>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</si>
  <si>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</si>
  <si>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4042 / 671 42 / 132</t>
  </si>
  <si>
    <t>4042 / 671 42 / 137</t>
  </si>
  <si>
    <t>4042 / 671 42 / 138</t>
  </si>
  <si>
    <r>
      <t xml:space="preserve">Heilp.Vollzeitpflege i.V.m.§ 53 SGB XII / § 35 a </t>
    </r>
    <r>
      <rPr>
        <b/>
        <u val="single"/>
        <sz val="10"/>
        <rFont val="Arial"/>
        <family val="2"/>
      </rPr>
      <t>(auslaufend)</t>
    </r>
  </si>
  <si>
    <r>
      <t xml:space="preserve">Großpflege </t>
    </r>
    <r>
      <rPr>
        <b/>
        <u val="single"/>
        <sz val="10"/>
        <rFont val="Arial"/>
        <family val="2"/>
      </rPr>
      <t>(auslaufend)</t>
    </r>
  </si>
  <si>
    <r>
      <t xml:space="preserve">Wochenpflege </t>
    </r>
    <r>
      <rPr>
        <b/>
        <u val="single"/>
        <sz val="10"/>
        <rFont val="Arial"/>
        <family val="2"/>
      </rPr>
      <t>(auslaufend)</t>
    </r>
  </si>
  <si>
    <t>4042 / 671 58 / 177</t>
  </si>
  <si>
    <r>
      <t xml:space="preserve">integr.Lerntherapie -nur Altfälle ! </t>
    </r>
    <r>
      <rPr>
        <b/>
        <u val="single"/>
        <sz val="10"/>
        <rFont val="Arial"/>
        <family val="2"/>
      </rPr>
      <t>(auslaufend)</t>
    </r>
  </si>
  <si>
    <r>
      <t xml:space="preserve">integrative Lerntherapie -nur Altfälle ! </t>
    </r>
    <r>
      <rPr>
        <b/>
        <u val="single"/>
        <sz val="10"/>
        <rFont val="Arial"/>
        <family val="2"/>
      </rPr>
      <t>(auslaufend)</t>
    </r>
  </si>
  <si>
    <r>
      <t xml:space="preserve">integr.Lerntherapie -nur Neufälle ! </t>
    </r>
    <r>
      <rPr>
        <b/>
        <u val="single"/>
        <sz val="10"/>
        <rFont val="Arial"/>
        <family val="2"/>
      </rPr>
      <t>(Neu 2007)</t>
    </r>
  </si>
  <si>
    <t>4042 / 671 58 / 179</t>
  </si>
  <si>
    <r>
      <t>s.Ukto.:</t>
    </r>
    <r>
      <rPr>
        <b/>
        <sz val="10"/>
        <rFont val="Arial"/>
        <family val="2"/>
      </rPr>
      <t>000</t>
    </r>
  </si>
  <si>
    <r>
      <t>s.Ukto.:</t>
    </r>
    <r>
      <rPr>
        <b/>
        <sz val="10"/>
        <rFont val="Arial"/>
        <family val="2"/>
      </rPr>
      <t>143</t>
    </r>
  </si>
  <si>
    <t>790 28</t>
  </si>
  <si>
    <r>
      <t>s.Ukto.:</t>
    </r>
    <r>
      <rPr>
        <b/>
        <sz val="10"/>
        <rFont val="Arial"/>
        <family val="2"/>
      </rPr>
      <t>120</t>
    </r>
  </si>
  <si>
    <r>
      <t>s.Ukto.:</t>
    </r>
    <r>
      <rPr>
        <b/>
        <sz val="10"/>
        <rFont val="Arial"/>
        <family val="2"/>
      </rPr>
      <t>192</t>
    </r>
  </si>
  <si>
    <r>
      <t>s.Ukto.:</t>
    </r>
    <r>
      <rPr>
        <b/>
        <sz val="10"/>
        <rFont val="Arial"/>
        <family val="2"/>
      </rPr>
      <t>144</t>
    </r>
  </si>
  <si>
    <r>
      <t>s.Ukto.:</t>
    </r>
    <r>
      <rPr>
        <b/>
        <sz val="10"/>
        <rFont val="Arial"/>
        <family val="2"/>
      </rPr>
      <t>145</t>
    </r>
  </si>
  <si>
    <r>
      <t>s.Ukto.:</t>
    </r>
    <r>
      <rPr>
        <b/>
        <sz val="10"/>
        <rFont val="Arial"/>
        <family val="2"/>
      </rPr>
      <t>146</t>
    </r>
  </si>
  <si>
    <t>4042 / 671 58 / 178</t>
  </si>
  <si>
    <r>
      <t xml:space="preserve">Ergänzende spezifische ambulante Hilfen </t>
    </r>
    <r>
      <rPr>
        <b/>
        <sz val="10"/>
        <rFont val="Arial"/>
        <family val="2"/>
      </rPr>
      <t>(auslaufend)</t>
    </r>
  </si>
  <si>
    <t>Betreuung und Versorgung in Notsituationen</t>
  </si>
  <si>
    <t>Lemieux</t>
  </si>
  <si>
    <t>Bezirk (auslaufend; keine Neufälle)</t>
  </si>
  <si>
    <t>Weg der Mitte</t>
  </si>
  <si>
    <t>Dipl.Psych. Robert D. Neale</t>
  </si>
  <si>
    <t>Berlin</t>
  </si>
  <si>
    <t>Psychotherapeutische Parxis f.Kinder u.Jugendliche</t>
  </si>
  <si>
    <t>ppp Therapiepraxis</t>
  </si>
  <si>
    <t>Psychotherapeut. Praxis Brinkmöller</t>
  </si>
  <si>
    <t>Timmermann</t>
  </si>
  <si>
    <t>Familientherapie (an festem Ort) - auslaufend</t>
  </si>
  <si>
    <t>Contact</t>
  </si>
  <si>
    <t xml:space="preserve">Langer gGmbH, soz.päd. Praxis </t>
  </si>
  <si>
    <t>Sterntal e.V.</t>
  </si>
  <si>
    <t>Famos e. V.</t>
  </si>
  <si>
    <t>Geburt und Familie e.V.</t>
  </si>
  <si>
    <t>GeSAB</t>
  </si>
  <si>
    <t>contact-Die Praxis im Kiez e.V.</t>
  </si>
  <si>
    <t>Lebenshilfe BAB gGmbH</t>
  </si>
  <si>
    <t>Rill, Edeltraud</t>
  </si>
  <si>
    <t>Schultz-Hencke-Heime</t>
  </si>
  <si>
    <t>Diakonieverbund Schweicheln</t>
  </si>
  <si>
    <t>Tagesgruppe Geltow</t>
  </si>
  <si>
    <t>Vollzeitpflege (vorm. Dauerpflege)</t>
  </si>
  <si>
    <t>Andere Bundesländer</t>
  </si>
  <si>
    <t>Vollzeitpflege mit erweitertem Föderbedarf (vorm. Heilpädag. Pflege)</t>
  </si>
  <si>
    <t>Kinder- und Jugendheim Sancta Maria</t>
  </si>
  <si>
    <t>Sozalarbeit &amp; Segeln</t>
  </si>
  <si>
    <t>Clearingst. "Sozialarbeit u. Segeln"</t>
  </si>
  <si>
    <t>St. Josef Kinderheim</t>
  </si>
  <si>
    <t>LebenshilfegGmbH/ FED</t>
  </si>
  <si>
    <t>Psych Praxis Puschke/ Beißer</t>
  </si>
  <si>
    <t>Kunsttherapiepraxis U. Rauch</t>
  </si>
  <si>
    <t>Prof.Dr.Karin Schumacher</t>
  </si>
  <si>
    <t>Siemering, Anne-Kirstin</t>
  </si>
  <si>
    <t>Kunstpraxis Moritz</t>
  </si>
  <si>
    <t>im Sozialraum</t>
  </si>
  <si>
    <t>Kunsttherapiepraxis Moritz</t>
  </si>
  <si>
    <t>Integrative Lerntherapie</t>
  </si>
  <si>
    <t>Zephir e.V.</t>
  </si>
  <si>
    <t>Spezifische ambulante Hilfen - auslaufend</t>
  </si>
  <si>
    <t>Lebenshilfe FED</t>
  </si>
  <si>
    <t>Integrationsprojekt e.V.</t>
  </si>
  <si>
    <t>Ausland</t>
  </si>
  <si>
    <t>Berthold-Otto-Schule</t>
  </si>
  <si>
    <t>K*I*D*S* e.V.</t>
  </si>
  <si>
    <t>Sancta Maria KH</t>
  </si>
  <si>
    <t>Stationäre Eingliederungshilfe (in Verb. mit § 34, WAB)</t>
  </si>
  <si>
    <t>Brandenburg</t>
  </si>
  <si>
    <t>Sozialpädagogische begleitete außerbetriebliche Ausbildung - auslaufend</t>
  </si>
  <si>
    <t>JAZ</t>
  </si>
  <si>
    <t>Region A/RT 1</t>
  </si>
  <si>
    <t>Region A/RT 2</t>
  </si>
  <si>
    <t>Soz.päd.Praxis Langer</t>
  </si>
  <si>
    <t>Gemeinsame Wohnformen für Mütter/Väter und Kinder - 24 Std.</t>
  </si>
  <si>
    <t>EJF e. V. Mutter-Kind-Haus</t>
  </si>
  <si>
    <t>Gemeinsame Wohnformen für Mütter/Väter und Kinder - Einzelwohnen ohne Kinderbetreuung</t>
  </si>
  <si>
    <t>Kulturverein Prenzlauer Berg e.V.</t>
  </si>
  <si>
    <t>Therapeutin Remy</t>
  </si>
  <si>
    <t>Legastheniezentrum-Schöneberg</t>
  </si>
  <si>
    <t>EJF Lazarus gAG</t>
  </si>
  <si>
    <t>Packhaus</t>
  </si>
  <si>
    <t>Goll, Martin Therapiepraxis</t>
  </si>
  <si>
    <t>Praxis am Rath.Steglitz-Koppe-</t>
  </si>
  <si>
    <t>Familientherapie (aufsuchende) - auslaufend</t>
  </si>
  <si>
    <t>AmSel GbR</t>
  </si>
  <si>
    <t>Familie e.V.</t>
  </si>
  <si>
    <t>Dick&amp;Dünn</t>
  </si>
  <si>
    <t>H.U.G.O. e. V.</t>
  </si>
  <si>
    <t>Zusammenwirken im Familienk.</t>
  </si>
  <si>
    <t>Praxis Langer</t>
  </si>
  <si>
    <t>Par-Ce-Val</t>
  </si>
  <si>
    <t>Ev. Jugendhilfe Geltow</t>
  </si>
  <si>
    <t>im Bezirk (aber nicht im Sozialraum)</t>
  </si>
  <si>
    <t>Jugendwohnen im kiez</t>
  </si>
  <si>
    <t>Luisenstift</t>
  </si>
  <si>
    <t>Navitas</t>
  </si>
  <si>
    <t>Soz.päd.Praxis Langner</t>
  </si>
  <si>
    <t>Wadzeck-Stiftung</t>
  </si>
  <si>
    <t>befristete Vollzeitpflege (vorm. Kurzpflege)</t>
  </si>
  <si>
    <t>Großpflege</t>
  </si>
  <si>
    <t>Pflegefamilie</t>
  </si>
  <si>
    <t>Region A/WiJu</t>
  </si>
  <si>
    <t>Betreutes Jugendwohnen (WG-BEW-BWV)</t>
  </si>
  <si>
    <t>abw e.V.</t>
  </si>
  <si>
    <t>Jakus e.V.</t>
  </si>
  <si>
    <t>Leben Lernen e V.</t>
  </si>
  <si>
    <t>Mariaschutz</t>
  </si>
  <si>
    <t>Pfefferwerk gGmbh</t>
  </si>
  <si>
    <t>NHW</t>
  </si>
  <si>
    <t>Kinder- und Jugendheim Stulz, Schriever´sche St.</t>
  </si>
  <si>
    <t>Sozialarbeit und Segeln e.V.</t>
  </si>
  <si>
    <t>Brügger Hof GbR</t>
  </si>
  <si>
    <t>Königin-Luise-Stiftung</t>
  </si>
  <si>
    <t>das Umgebinde -Himmelpfort-</t>
  </si>
  <si>
    <t>VJB e.V.</t>
  </si>
  <si>
    <t>Alte Schule Bunsoh</t>
  </si>
  <si>
    <t>Heilpädagogisches Kinderheim Arenholz</t>
  </si>
  <si>
    <t>Kinderhaus Husby</t>
  </si>
  <si>
    <t>Pestalozzi-Fröbel-Haus</t>
  </si>
  <si>
    <t>WeGe ins Leben</t>
  </si>
  <si>
    <t>EJF</t>
  </si>
  <si>
    <t>EJF-Lazarus gAG</t>
  </si>
  <si>
    <t>Schultz-Hencke-Heime-Kiel</t>
  </si>
  <si>
    <t>Paul Gerhard Werk</t>
  </si>
  <si>
    <t>EFJ</t>
  </si>
  <si>
    <t>Sozialdienst kathol. Frauen Berlin e.V.</t>
  </si>
  <si>
    <t>Wadzeckstiftung</t>
  </si>
  <si>
    <t>Wohngruppe Russe</t>
  </si>
  <si>
    <t>Ev. Johannesstift</t>
  </si>
  <si>
    <t>St. Monika Kinder- u. Jugendheim</t>
  </si>
  <si>
    <t>Institute d. Hedwigschwestern</t>
  </si>
  <si>
    <t>Er.Ste.Trägergesellschaft</t>
  </si>
  <si>
    <t>Kinderheim Guldeholz</t>
  </si>
  <si>
    <t>Kühnen, Peter Therapiepraxis</t>
  </si>
  <si>
    <t>PTE Brehmer</t>
  </si>
  <si>
    <t>Dipl. Psych Kropf, Andrea</t>
  </si>
  <si>
    <t>Dipl.Päd. Van Dorsten-Gnädig</t>
  </si>
  <si>
    <t>Psycholog. Praxis Suchlandstraße</t>
  </si>
  <si>
    <t>Fill GbR</t>
  </si>
  <si>
    <t>Caroline-von-Heydebrand-Schule</t>
  </si>
  <si>
    <t>Stationäre Eingliederungshilfe (in Verb. mit § 34, Erziehungswohngruppen)</t>
  </si>
  <si>
    <t>Günter Trise Therapeutische Wohngruppe</t>
  </si>
  <si>
    <t>Leben(s)zeit gemeinn. Fördergesellsch.mbH</t>
  </si>
  <si>
    <t>Stationäre Eingliederungshilfe (in Verb. mit § 34, Schichtdienstgruppe)</t>
  </si>
  <si>
    <t>Karuna e. V.,  Clearingstelle Cleanpeace</t>
  </si>
  <si>
    <t xml:space="preserve">Rehabilitationsklinik für Kinder und Jugendliche </t>
  </si>
  <si>
    <t>§ 42</t>
  </si>
  <si>
    <t>Schubert, Frau</t>
  </si>
  <si>
    <t>Abraxas</t>
  </si>
  <si>
    <t>Region B/RT 1</t>
  </si>
  <si>
    <t>Region B/RT 2</t>
  </si>
  <si>
    <t>Universalstiftung H. Ziegner</t>
  </si>
  <si>
    <t>Sozialpädagogische Begleitung und Betreuung als ambulantes Angebot</t>
  </si>
  <si>
    <t xml:space="preserve">Werkhof </t>
  </si>
  <si>
    <t>werkhof Start Up</t>
  </si>
  <si>
    <t>K.I.D.S. e.V</t>
  </si>
  <si>
    <t>Gemeinsame Wohnformen für Mütter/Väter und Kinder - Einzelwohnen mit Kinderbetreuung</t>
  </si>
  <si>
    <t>Nachbarschaftsheim Schöneberg e. V.</t>
  </si>
  <si>
    <t>Ambulante Hilfe zur Erziehung</t>
  </si>
  <si>
    <t>Schulz-Hencke-Haus</t>
  </si>
  <si>
    <t>Familientherapie - ambulant</t>
  </si>
  <si>
    <t>Beißer, Dipl.Psych. Katharina</t>
  </si>
  <si>
    <t>Dipl Psych Vester</t>
  </si>
  <si>
    <t>Fibel e.V.</t>
  </si>
  <si>
    <t>Petz e. V.</t>
  </si>
  <si>
    <t>Puschke Therapiepraxis</t>
  </si>
  <si>
    <t>Dr.Vogler-Fischkal</t>
  </si>
  <si>
    <t>Psych. Praxis Suchlandstr.</t>
  </si>
  <si>
    <t>Psychotherap. Arbeitsgemeinschaft</t>
  </si>
  <si>
    <t>Thiel, E., Dipl. Psych.</t>
  </si>
  <si>
    <t>Witte</t>
  </si>
  <si>
    <t>contact "Jolly Joker"</t>
  </si>
  <si>
    <t>F A B e.V.</t>
  </si>
  <si>
    <t>Evangelisches Klubheim e.V.</t>
  </si>
  <si>
    <t>Famos</t>
  </si>
  <si>
    <t>LebensWelt</t>
  </si>
  <si>
    <t>AMSOC e.V.</t>
  </si>
  <si>
    <t>Tannenhof Berlin-Brandenburg e.V.</t>
  </si>
  <si>
    <t>Schultz-Hencke-Haus</t>
  </si>
  <si>
    <t>Jugenwohnen im Kiez</t>
  </si>
  <si>
    <t>Region B/WiJu</t>
  </si>
  <si>
    <t>Independent Living</t>
  </si>
  <si>
    <t>JAW Friedenau BEW</t>
  </si>
  <si>
    <t>JAW BEW</t>
  </si>
  <si>
    <t>Heilpäd. Wohngruppen Penkefitz</t>
  </si>
  <si>
    <t>Diakonie KJhV Reinickendorf</t>
  </si>
  <si>
    <t>Haus Conradshöhe-Clara-Clearingstelle</t>
  </si>
  <si>
    <t>NHW Kinderschutzstellen</t>
  </si>
  <si>
    <t>erste Trägergesellschaft mbH</t>
  </si>
  <si>
    <t>EV Jugendhilfe Obernjesa-Borna</t>
  </si>
  <si>
    <t>Lebensgemeinschaft Nordland</t>
  </si>
  <si>
    <t>Mattisburg e.V.</t>
  </si>
  <si>
    <t>Haus Conradshöhe</t>
  </si>
  <si>
    <t>Karuna Villa Störtebecker</t>
  </si>
  <si>
    <t>Kinderheim Sancta Maria.</t>
  </si>
  <si>
    <t>St. Marien</t>
  </si>
  <si>
    <t>Claeringstelle Clara</t>
  </si>
  <si>
    <t>Jugendheim Lehnin</t>
  </si>
  <si>
    <t>Diakonie Schweicheln e. V.</t>
  </si>
  <si>
    <t>schultz-Hencke-Haus Brandenburg</t>
  </si>
  <si>
    <t>Clearingstelle Clara</t>
  </si>
  <si>
    <t>Alte Schule Lindau</t>
  </si>
  <si>
    <t>Mansfeld-Löbbecke-Stiftung</t>
  </si>
  <si>
    <t xml:space="preserve">NEUHland </t>
  </si>
  <si>
    <t>Penkefitz</t>
  </si>
  <si>
    <t>JAW Haus Buckow</t>
  </si>
  <si>
    <t>Notdienst für Suchtmittelgefährdete und -abhängige</t>
  </si>
  <si>
    <t>Calvet-Kruppa, Claudine, Dipl.Psych.</t>
  </si>
  <si>
    <t>psychotherap. Czmok</t>
  </si>
  <si>
    <t>Keil, Esther-Maria</t>
  </si>
  <si>
    <t>Psych.Praxis Scholz GmbH</t>
  </si>
  <si>
    <t>Zentrum z. Therapie d. Rechenschw.</t>
  </si>
  <si>
    <t>Werkhof</t>
  </si>
  <si>
    <t>Region D/RT 1</t>
  </si>
  <si>
    <t>jaz keine kosten</t>
  </si>
  <si>
    <t>Region D/RT 2</t>
  </si>
  <si>
    <t>Sozialpädagogische begleitete Berufsvorbereitung als teilstationäres Angebot</t>
  </si>
  <si>
    <t>Ambulante Familienpflege Berlin</t>
  </si>
  <si>
    <t>contact "exchange u. "challenge"</t>
  </si>
  <si>
    <t>Gemeinn.Verein anthropo.Heilkunst</t>
  </si>
  <si>
    <t>Lebenshilfe  gGmbH</t>
  </si>
  <si>
    <t>Hoffbauer-Stiftung</t>
  </si>
  <si>
    <t>Region D/WiJu</t>
  </si>
  <si>
    <t xml:space="preserve">Sächs. Landesgymnasium St. Afra </t>
  </si>
  <si>
    <t>JGF Neumünster</t>
  </si>
  <si>
    <t>Albert Schweitzer Kd. Dorf</t>
  </si>
  <si>
    <t>EWG Krause, Petra</t>
  </si>
  <si>
    <t>CJD Christopherusschule Versmold</t>
  </si>
  <si>
    <t>Eiderhaus</t>
  </si>
  <si>
    <t>Ev. Mädchenheim Pasig</t>
  </si>
  <si>
    <t>Ev. Mädchenheim Pasing</t>
  </si>
  <si>
    <t>Haus an der Förde</t>
  </si>
  <si>
    <t xml:space="preserve">JAW </t>
  </si>
  <si>
    <t>Wuhletal-Psychosoziales Zentrum</t>
  </si>
  <si>
    <t>Alte Ziegelei Rädel</t>
  </si>
  <si>
    <t>Balance</t>
  </si>
  <si>
    <t>EJF Villa Regenbogen</t>
  </si>
  <si>
    <t>Therapeutisches Hilfswerk</t>
  </si>
  <si>
    <t>Pro Max e.V.</t>
  </si>
  <si>
    <t>Maischein, Ute</t>
  </si>
  <si>
    <t>Ulbrich (Timmermann)</t>
  </si>
  <si>
    <t>Dipl. Psych. Joh. Vester</t>
  </si>
  <si>
    <t>Petz e.V.</t>
  </si>
  <si>
    <t>Kinderhaus Zur Mühle</t>
  </si>
  <si>
    <t>Der Steg e.V.</t>
  </si>
  <si>
    <t>CJD Asthmaz. Bechtesgaden</t>
  </si>
  <si>
    <t>Schloß Torgelow</t>
  </si>
  <si>
    <t>Region C/RT 1</t>
  </si>
  <si>
    <t>akc</t>
  </si>
  <si>
    <t>Region C/RT 2</t>
  </si>
  <si>
    <t>kiezküchen</t>
  </si>
  <si>
    <t>Region C/unbegl. Minderj.</t>
  </si>
  <si>
    <t>Sozialpädagogische begleitete Berufsorientierung als teilstationäres Angebot</t>
  </si>
  <si>
    <t>EFJ Mutter-Kind-Haus</t>
  </si>
  <si>
    <t>Gemeinsame Wohnformen für Mütter/Väter und Kinder - auslaufend</t>
  </si>
  <si>
    <t>EJF e. V.</t>
  </si>
  <si>
    <t>brämer-franke</t>
  </si>
  <si>
    <t>Brinkmöller, Heidemarie Therapiepraxis</t>
  </si>
  <si>
    <t>hahn-Thumbeck</t>
  </si>
  <si>
    <t>Harten , Martin</t>
  </si>
  <si>
    <t>kinderleicht</t>
  </si>
  <si>
    <t>Legastheniezentrum-Schöneberg e. V.</t>
  </si>
  <si>
    <t>diak. werk potsdam</t>
  </si>
  <si>
    <t>contact "Zeig Dich"</t>
  </si>
  <si>
    <t>Familenbande GbR</t>
  </si>
  <si>
    <t>Schultz-Hencke-Heime lerntherap. Berlin</t>
  </si>
  <si>
    <t>S&amp;S gGmbH</t>
  </si>
  <si>
    <t>Wadzekstiftung</t>
  </si>
  <si>
    <t>Region C/WiJu</t>
  </si>
  <si>
    <t>Wohn e.V.</t>
  </si>
  <si>
    <t>Zwischenstation e.V.</t>
  </si>
  <si>
    <t>ALEP e.V.</t>
  </si>
  <si>
    <t>Evin e.V. Kulturinsel</t>
  </si>
  <si>
    <t>Hasret e.v.</t>
  </si>
  <si>
    <t>INDI gGmbH</t>
  </si>
  <si>
    <t>FSD Stiftung</t>
  </si>
  <si>
    <t>Andreas Grünig "Peter Pan"</t>
  </si>
  <si>
    <t>Elisabethheim Havetoft</t>
  </si>
  <si>
    <t>Internat Schloss Torgelow</t>
  </si>
  <si>
    <t>Jugendhaus Friedrichshain</t>
  </si>
  <si>
    <t>Neues Wohnen im Kiez</t>
  </si>
  <si>
    <t>Soz. Kath. Frauen, Zentrale e.V.</t>
  </si>
  <si>
    <t>Am Nikolausholz</t>
  </si>
  <si>
    <t>CJD Ebersbach</t>
  </si>
  <si>
    <t>Kieler Sprotte</t>
  </si>
  <si>
    <t>EJF Mädchenwohngruppe</t>
  </si>
  <si>
    <t>Pro Xeno</t>
  </si>
  <si>
    <t>JAW Päd. Verbund Lindenhof</t>
  </si>
  <si>
    <t>Emmi Pikler Haus</t>
  </si>
  <si>
    <t>Gemeinn.Gesellschaft Brandenburg</t>
  </si>
  <si>
    <t>treberhilfe berlin</t>
  </si>
  <si>
    <t>Dipl. Psych Maischein</t>
  </si>
  <si>
    <t>Römer Hildegard</t>
  </si>
  <si>
    <t>Kathrin  Vogt - KunstMusikRäume</t>
  </si>
  <si>
    <t>klasmeyerPraxis</t>
  </si>
  <si>
    <t>DGVT</t>
  </si>
  <si>
    <t>folteropfer e.V</t>
  </si>
  <si>
    <t>otto-berthold-schule</t>
  </si>
  <si>
    <t>Emil Molt Schule</t>
  </si>
  <si>
    <t>Behandlungszentrum Folteropfer</t>
  </si>
  <si>
    <t xml:space="preserve">Zusammenführung zu den Haupthilfearten : </t>
  </si>
  <si>
    <t>&lt;== Stand der Mengenstatistik-Daten ( Eingabe )</t>
  </si>
  <si>
    <t>Fachdienst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</si>
</sst>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sz val="9.5"/>
      <name val="Arial"/>
      <family val="2"/>
    </font>
    <font>
      <sz val="8.5"/>
      <name val="Arial"/>
      <family val="2"/>
    </font>
    <font>
      <sz val="9.7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4.25"/>
      <name val="Arial"/>
      <family val="2"/>
    </font>
    <font>
      <sz val="8.75"/>
      <name val="Arial"/>
      <family val="2"/>
    </font>
    <font>
      <sz val="10.75"/>
      <name val="Arial"/>
      <family val="2"/>
    </font>
    <font>
      <sz val="11.5"/>
      <name val="Arial"/>
      <family val="2"/>
    </font>
    <font>
      <b/>
      <sz val="9.75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2" fillId="2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2" borderId="0" xfId="0" applyNumberFormat="1" applyFont="1" applyFill="1" applyAlignment="1">
      <alignment/>
    </xf>
    <xf numFmtId="0" fontId="0" fillId="5" borderId="1" xfId="0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0" fillId="5" borderId="3" xfId="0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1" xfId="0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6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8" xfId="0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/>
    </xf>
    <xf numFmtId="0" fontId="2" fillId="5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0" fillId="5" borderId="9" xfId="0" applyFill="1" applyBorder="1" applyAlignment="1">
      <alignment/>
    </xf>
    <xf numFmtId="0" fontId="2" fillId="6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14" fontId="1" fillId="2" borderId="11" xfId="0" applyNumberFormat="1" applyFont="1" applyFill="1" applyBorder="1" applyAlignment="1">
      <alignment horizontal="center"/>
    </xf>
    <xf numFmtId="14" fontId="1" fillId="2" borderId="1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9" borderId="1" xfId="0" applyFont="1" applyFill="1" applyBorder="1" applyAlignment="1">
      <alignment/>
    </xf>
    <xf numFmtId="0" fontId="0" fillId="10" borderId="0" xfId="0" applyFill="1" applyAlignment="1">
      <alignment/>
    </xf>
    <xf numFmtId="0" fontId="0" fillId="10" borderId="1" xfId="0" applyFill="1" applyBorder="1" applyAlignment="1">
      <alignment/>
    </xf>
    <xf numFmtId="0" fontId="0" fillId="11" borderId="0" xfId="0" applyFill="1" applyAlignment="1">
      <alignment/>
    </xf>
    <xf numFmtId="0" fontId="0" fillId="11" borderId="1" xfId="0" applyFill="1" applyBorder="1" applyAlignment="1">
      <alignment/>
    </xf>
    <xf numFmtId="0" fontId="0" fillId="12" borderId="0" xfId="0" applyFill="1" applyAlignment="1">
      <alignment/>
    </xf>
    <xf numFmtId="0" fontId="0" fillId="12" borderId="1" xfId="0" applyFill="1" applyBorder="1" applyAlignment="1">
      <alignment/>
    </xf>
    <xf numFmtId="0" fontId="0" fillId="13" borderId="0" xfId="0" applyFill="1" applyAlignment="1">
      <alignment/>
    </xf>
    <xf numFmtId="0" fontId="0" fillId="13" borderId="1" xfId="0" applyFill="1" applyBorder="1" applyAlignment="1">
      <alignment/>
    </xf>
    <xf numFmtId="0" fontId="0" fillId="7" borderId="0" xfId="0" applyFill="1" applyAlignment="1">
      <alignment/>
    </xf>
    <xf numFmtId="0" fontId="0" fillId="7" borderId="1" xfId="0" applyFill="1" applyBorder="1" applyAlignment="1">
      <alignment/>
    </xf>
    <xf numFmtId="0" fontId="0" fillId="14" borderId="0" xfId="0" applyFill="1" applyAlignment="1">
      <alignment/>
    </xf>
    <xf numFmtId="0" fontId="0" fillId="14" borderId="1" xfId="0" applyFill="1" applyBorder="1" applyAlignment="1">
      <alignment/>
    </xf>
    <xf numFmtId="0" fontId="2" fillId="15" borderId="1" xfId="0" applyFont="1" applyFill="1" applyBorder="1" applyAlignment="1">
      <alignment/>
    </xf>
    <xf numFmtId="0" fontId="0" fillId="15" borderId="0" xfId="0" applyFill="1" applyAlignment="1">
      <alignment/>
    </xf>
    <xf numFmtId="0" fontId="2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/>
    </xf>
    <xf numFmtId="0" fontId="2" fillId="15" borderId="1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8" fillId="0" borderId="0" xfId="0" applyFont="1" applyFill="1" applyAlignment="1">
      <alignment/>
    </xf>
    <xf numFmtId="0" fontId="0" fillId="0" borderId="9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Gesamtübersicht!$F$70:$F$72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6"/>
          <c:y val="0.21875"/>
          <c:w val="0.4395"/>
          <c:h val="0.59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725"/>
          <c:y val="0.2195"/>
          <c:w val="0.51575"/>
          <c:h val="0.59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"/>
          <c:y val="0.21125"/>
          <c:w val="0.472"/>
          <c:h val="0.55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55%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45%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'RSD B'!$C$61:$D$61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575"/>
          <c:y val="0.25175"/>
          <c:w val="0.4975"/>
          <c:h val="0.64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9"/>
          <c:y val="0.22"/>
          <c:w val="0.549"/>
          <c:h val="0.69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6"/>
          <c:y val="0.228"/>
          <c:w val="0.51375"/>
          <c:h val="0.61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58%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42% 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>
        <c:manualLayout>
          <c:xMode val="factor"/>
          <c:yMode val="factor"/>
          <c:x val="0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75"/>
          <c:y val="0.18175"/>
          <c:w val="0.48925"/>
          <c:h val="0.63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2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"/>
          <c:y val="0.23925"/>
          <c:w val="0.60025"/>
          <c:h val="0.68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225"/>
          <c:y val="0.21975"/>
          <c:w val="0.5"/>
          <c:h val="0.58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975"/>
          <c:y val="0.24325"/>
          <c:w val="0.4305"/>
          <c:h val="0.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(Gesamtübersicht!$I$61,Gesamtübersicht!$M$61,Gesamtübersicht!$Q$61,Gesamtübersicht!$U$61,Gesamtübersicht!$Y$61)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875"/>
          <c:w val="0.50375"/>
          <c:h val="0.59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59%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41%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Gesamtübersicht!$D$73:$E$73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525"/>
          <c:y val="0.2175"/>
          <c:w val="0.5415"/>
          <c:h val="0.64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525"/>
          <c:y val="0.1755"/>
          <c:w val="0.37775"/>
          <c:h val="0.62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"/>
          <c:y val="0.168"/>
          <c:w val="0.54225"/>
          <c:h val="0.609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65%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35%
weiblich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BLB!$C$61:$D$61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8"/>
          <c:y val="0.14875"/>
          <c:w val="0.54425"/>
          <c:h val="0.7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575"/>
          <c:y val="0.13675"/>
          <c:w val="0.59875"/>
          <c:h val="0.77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575"/>
          <c:y val="0.181"/>
          <c:w val="0.6095"/>
          <c:h val="0.68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62%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38%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'RSD A'!$C$61:$D$61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0.7515</cdr:x>
      <cdr:y>0.40475</cdr:y>
    </cdr:from>
    <cdr:to>
      <cdr:x>0.944</cdr:x>
      <cdr:y>0.5425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10858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0.70275</cdr:x>
      <cdr:y>0.775</cdr:y>
    </cdr:from>
    <cdr:to>
      <cdr:x>0.93525</cdr:x>
      <cdr:y>0.91275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20859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0.12275</cdr:x>
      <cdr:y>0.722</cdr:y>
    </cdr:from>
    <cdr:to>
      <cdr:x>0.30725</cdr:x>
      <cdr:y>0.85975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" y="19431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0.78325</cdr:x>
      <cdr:y>0.35525</cdr:y>
    </cdr:from>
    <cdr:to>
      <cdr:x>0.96925</cdr:x>
      <cdr:y>0.49075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86075" y="9715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0.64475</cdr:x>
      <cdr:y>0.8535</cdr:y>
    </cdr:from>
    <cdr:to>
      <cdr:x>0.8695</cdr:x>
      <cdr:y>0.989</cdr:y>
    </cdr:to>
    <cdr:sp>
      <cdr:nvSpPr>
        <cdr:cNvPr id="2" name="TextBox 2"/>
        <cdr:cNvSpPr txBox="1">
          <a:spLocks noChangeArrowheads="1"/>
        </cdr:cNvSpPr>
      </cdr:nvSpPr>
      <cdr:spPr>
        <a:xfrm>
          <a:off x="2371725" y="23336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0.03925</cdr:x>
      <cdr:y>0.3565</cdr:y>
    </cdr:from>
    <cdr:to>
      <cdr:x>0.215</cdr:x>
      <cdr:y>0.50925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971550"/>
          <a:ext cx="6477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0.66475</cdr:x>
      <cdr:y>0.144</cdr:y>
    </cdr:from>
    <cdr:to>
      <cdr:x>0.88625</cdr:x>
      <cdr:y>0.28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3905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0.7215</cdr:x>
      <cdr:y>0.3525</cdr:y>
    </cdr:from>
    <cdr:to>
      <cdr:x>0.98925</cdr:x>
      <cdr:y>0.4885</cdr:y>
    </cdr:to>
    <cdr:sp>
      <cdr:nvSpPr>
        <cdr:cNvPr id="2" name="TextBox 2"/>
        <cdr:cNvSpPr txBox="1">
          <a:spLocks noChangeArrowheads="1"/>
        </cdr:cNvSpPr>
      </cdr:nvSpPr>
      <cdr:spPr>
        <a:xfrm>
          <a:off x="2228850" y="9620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0.09175</cdr:x>
      <cdr:y>0.84525</cdr:y>
    </cdr:from>
    <cdr:to>
      <cdr:x>0.304</cdr:x>
      <cdr:y>0.98125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" y="23050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38100</xdr:rowOff>
    </xdr:from>
    <xdr:to>
      <xdr:col>1</xdr:col>
      <xdr:colOff>3162300</xdr:colOff>
      <xdr:row>84</xdr:row>
      <xdr:rowOff>0</xdr:rowOff>
    </xdr:to>
    <xdr:graphicFrame>
      <xdr:nvGraphicFramePr>
        <xdr:cNvPr id="1" name="Chart 2"/>
        <xdr:cNvGraphicFramePr/>
      </xdr:nvGraphicFramePr>
      <xdr:xfrm>
        <a:off x="19050" y="10915650"/>
        <a:ext cx="3686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3219450</xdr:colOff>
      <xdr:row>67</xdr:row>
      <xdr:rowOff>28575</xdr:rowOff>
    </xdr:from>
    <xdr:to>
      <xdr:col>6</xdr:col>
      <xdr:colOff>485775</xdr:colOff>
      <xdr:row>83</xdr:row>
      <xdr:rowOff>142875</xdr:rowOff>
    </xdr:to>
    <xdr:graphicFrame>
      <xdr:nvGraphicFramePr>
        <xdr:cNvPr id="2" name="Chart 3"/>
        <xdr:cNvGraphicFramePr/>
      </xdr:nvGraphicFramePr>
      <xdr:xfrm>
        <a:off x="3762375" y="10906125"/>
        <a:ext cx="30956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67</xdr:row>
      <xdr:rowOff>19050</xdr:rowOff>
    </xdr:from>
    <xdr:to>
      <xdr:col>11</xdr:col>
      <xdr:colOff>123825</xdr:colOff>
      <xdr:row>83</xdr:row>
      <xdr:rowOff>152400</xdr:rowOff>
    </xdr:to>
    <xdr:graphicFrame>
      <xdr:nvGraphicFramePr>
        <xdr:cNvPr id="3" name="Chart 4"/>
        <xdr:cNvGraphicFramePr/>
      </xdr:nvGraphicFramePr>
      <xdr:xfrm>
        <a:off x="6896100" y="10896600"/>
        <a:ext cx="31527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0.8045</cdr:x>
      <cdr:y>0.3065</cdr:y>
    </cdr:from>
    <cdr:to>
      <cdr:x>1</cdr:x>
      <cdr:y>0.44425</cdr:y>
    </cdr:to>
    <cdr:sp>
      <cdr:nvSpPr>
        <cdr:cNvPr id="1" name="TextBox 1"/>
        <cdr:cNvSpPr txBox="1">
          <a:spLocks noChangeArrowheads="1"/>
        </cdr:cNvSpPr>
      </cdr:nvSpPr>
      <cdr:spPr>
        <a:xfrm>
          <a:off x="2809875" y="8191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0.676</cdr:x>
      <cdr:y>0.814</cdr:y>
    </cdr:from>
    <cdr:to>
      <cdr:x>0.913</cdr:x>
      <cdr:y>0.95175</cdr:y>
    </cdr:to>
    <cdr:sp>
      <cdr:nvSpPr>
        <cdr:cNvPr id="2" name="TextBox 2"/>
        <cdr:cNvSpPr txBox="1">
          <a:spLocks noChangeArrowheads="1"/>
        </cdr:cNvSpPr>
      </cdr:nvSpPr>
      <cdr:spPr>
        <a:xfrm>
          <a:off x="2362200" y="21907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0.04475</cdr:x>
      <cdr:y>0.6535</cdr:y>
    </cdr:from>
    <cdr:to>
      <cdr:x>0.17275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1752600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0.125</cdr:y>
    </cdr:from>
    <cdr:to>
      <cdr:x>0.958</cdr:x>
      <cdr:y>0.20325</cdr:y>
    </cdr:to>
    <cdr:sp>
      <cdr:nvSpPr>
        <cdr:cNvPr id="1" name="TextBox 1"/>
        <cdr:cNvSpPr txBox="1">
          <a:spLocks noChangeArrowheads="1"/>
        </cdr:cNvSpPr>
      </cdr:nvSpPr>
      <cdr:spPr>
        <a:xfrm>
          <a:off x="2066925" y="333375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0.74075</cdr:x>
      <cdr:y>0.379</cdr:y>
    </cdr:from>
    <cdr:to>
      <cdr:x>0.996</cdr:x>
      <cdr:y>0.51775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10096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</cdr:x>
      <cdr:y>0.4445</cdr:y>
    </cdr:from>
    <cdr:to>
      <cdr:x>0.20225</cdr:x>
      <cdr:y>0.58325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811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67</xdr:row>
      <xdr:rowOff>66675</xdr:rowOff>
    </xdr:from>
    <xdr:to>
      <xdr:col>1</xdr:col>
      <xdr:colOff>2981325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28575" y="10858500"/>
        <a:ext cx="3495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3038475</xdr:colOff>
      <xdr:row>67</xdr:row>
      <xdr:rowOff>66675</xdr:rowOff>
    </xdr:from>
    <xdr:to>
      <xdr:col>6</xdr:col>
      <xdr:colOff>352425</xdr:colOff>
      <xdr:row>83</xdr:row>
      <xdr:rowOff>152400</xdr:rowOff>
    </xdr:to>
    <xdr:graphicFrame>
      <xdr:nvGraphicFramePr>
        <xdr:cNvPr id="2" name="Chart 3"/>
        <xdr:cNvGraphicFramePr/>
      </xdr:nvGraphicFramePr>
      <xdr:xfrm>
        <a:off x="3581400" y="10858500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67</xdr:row>
      <xdr:rowOff>66675</xdr:rowOff>
    </xdr:from>
    <xdr:to>
      <xdr:col>11</xdr:col>
      <xdr:colOff>152400</xdr:colOff>
      <xdr:row>83</xdr:row>
      <xdr:rowOff>152400</xdr:rowOff>
    </xdr:to>
    <xdr:graphicFrame>
      <xdr:nvGraphicFramePr>
        <xdr:cNvPr id="3" name="Chart 4"/>
        <xdr:cNvGraphicFramePr/>
      </xdr:nvGraphicFramePr>
      <xdr:xfrm>
        <a:off x="6924675" y="10858500"/>
        <a:ext cx="3200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0.7995</cdr:x>
      <cdr:y>0.28</cdr:y>
    </cdr:from>
    <cdr:to>
      <cdr:x>0.874</cdr:x>
      <cdr:y>0.32925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0" y="752475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0.647</cdr:x>
      <cdr:y>0.80725</cdr:y>
    </cdr:from>
    <cdr:to>
      <cdr:x>0.7435</cdr:x>
      <cdr:y>0.8565</cdr:y>
    </cdr:to>
    <cdr:sp>
      <cdr:nvSpPr>
        <cdr:cNvPr id="2" name="TextBox 2"/>
        <cdr:cNvSpPr txBox="1">
          <a:spLocks noChangeArrowheads="1"/>
        </cdr:cNvSpPr>
      </cdr:nvSpPr>
      <cdr:spPr>
        <a:xfrm>
          <a:off x="2228850" y="2181225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0.017</cdr:x>
      <cdr:y>0.5525</cdr:y>
    </cdr:from>
    <cdr:to>
      <cdr:x>0.0915</cdr:x>
      <cdr:y>0.60175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1485900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0.71625</cdr:x>
      <cdr:y>0.197</cdr:y>
    </cdr:from>
    <cdr:to>
      <cdr:x>0.9255</cdr:x>
      <cdr:y>0.33475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5238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0.746</cdr:x>
      <cdr:y>0.5035</cdr:y>
    </cdr:from>
    <cdr:to>
      <cdr:x>0.999</cdr:x>
      <cdr:y>0.64125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13525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</cdr:x>
      <cdr:y>0.61675</cdr:y>
    </cdr:from>
    <cdr:to>
      <cdr:x>0.2065</cdr:x>
      <cdr:y>0.7545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6573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67</xdr:row>
      <xdr:rowOff>38100</xdr:rowOff>
    </xdr:from>
    <xdr:to>
      <xdr:col>1</xdr:col>
      <xdr:colOff>2952750</xdr:colOff>
      <xdr:row>83</xdr:row>
      <xdr:rowOff>152400</xdr:rowOff>
    </xdr:to>
    <xdr:graphicFrame>
      <xdr:nvGraphicFramePr>
        <xdr:cNvPr id="1" name="Chart 2"/>
        <xdr:cNvGraphicFramePr/>
      </xdr:nvGraphicFramePr>
      <xdr:xfrm>
        <a:off x="38100" y="10915650"/>
        <a:ext cx="34575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3019425</xdr:colOff>
      <xdr:row>67</xdr:row>
      <xdr:rowOff>38100</xdr:rowOff>
    </xdr:from>
    <xdr:to>
      <xdr:col>6</xdr:col>
      <xdr:colOff>409575</xdr:colOff>
      <xdr:row>83</xdr:row>
      <xdr:rowOff>142875</xdr:rowOff>
    </xdr:to>
    <xdr:graphicFrame>
      <xdr:nvGraphicFramePr>
        <xdr:cNvPr id="2" name="Chart 3"/>
        <xdr:cNvGraphicFramePr/>
      </xdr:nvGraphicFramePr>
      <xdr:xfrm>
        <a:off x="3562350" y="10915650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67</xdr:row>
      <xdr:rowOff>38100</xdr:rowOff>
    </xdr:from>
    <xdr:to>
      <xdr:col>11</xdr:col>
      <xdr:colOff>123825</xdr:colOff>
      <xdr:row>83</xdr:row>
      <xdr:rowOff>133350</xdr:rowOff>
    </xdr:to>
    <xdr:graphicFrame>
      <xdr:nvGraphicFramePr>
        <xdr:cNvPr id="3" name="Chart 4"/>
        <xdr:cNvGraphicFramePr/>
      </xdr:nvGraphicFramePr>
      <xdr:xfrm>
        <a:off x="6915150" y="10915650"/>
        <a:ext cx="31908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</cdr:x>
      <cdr:y>0.45075</cdr:y>
    </cdr:from>
    <cdr:to>
      <cdr:x>0.763</cdr:x>
      <cdr:y>0.4615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1200150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0.60325</cdr:x>
      <cdr:y>0.123</cdr:y>
    </cdr:from>
    <cdr:to>
      <cdr:x>0.61425</cdr:x>
      <cdr:y>0.13375</cdr:y>
    </cdr:to>
    <cdr:sp>
      <cdr:nvSpPr>
        <cdr:cNvPr id="2" name="TextBox 2"/>
        <cdr:cNvSpPr txBox="1">
          <a:spLocks noChangeArrowheads="1"/>
        </cdr:cNvSpPr>
      </cdr:nvSpPr>
      <cdr:spPr>
        <a:xfrm>
          <a:off x="2076450" y="323850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0.473</cdr:x>
      <cdr:y>0.25725</cdr:y>
    </cdr:from>
    <cdr:to>
      <cdr:x>0.4785</cdr:x>
      <cdr:y>0.26075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628775" y="6858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0.5825</cdr:x>
      <cdr:y>0.853</cdr:y>
    </cdr:from>
    <cdr:to>
      <cdr:x>0.7175</cdr:x>
      <cdr:y>0.917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009775" y="2276475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0.14975</cdr:x>
      <cdr:y>0.6995</cdr:y>
    </cdr:from>
    <cdr:to>
      <cdr:x>0.28475</cdr:x>
      <cdr:y>0.785</cdr:y>
    </cdr:to>
    <cdr:sp>
      <cdr:nvSpPr>
        <cdr:cNvPr id="5" name="TextBox 5"/>
        <cdr:cNvSpPr txBox="1">
          <a:spLocks noChangeArrowheads="1"/>
        </cdr:cNvSpPr>
      </cdr:nvSpPr>
      <cdr:spPr>
        <a:xfrm>
          <a:off x="514350" y="186690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0.38925</cdr:x>
      <cdr:y>0.25725</cdr:y>
    </cdr:from>
    <cdr:to>
      <cdr:x>0.39475</cdr:x>
      <cdr:y>0.26075</cdr:y>
    </cdr:to>
    <cdr:sp>
      <cdr:nvSpPr>
        <cdr:cNvPr id="6" name="TextBox 6"/>
        <cdr:cNvSpPr txBox="1">
          <a:spLocks noChangeArrowheads="1"/>
        </cdr:cNvSpPr>
      </cdr:nvSpPr>
      <cdr:spPr>
        <a:xfrm>
          <a:off x="1343025" y="6858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0.18075</cdr:x>
      <cdr:y>0.19425</cdr:y>
    </cdr:from>
    <cdr:to>
      <cdr:x>0.19175</cdr:x>
      <cdr:y>0.205</cdr:y>
    </cdr:to>
    <cdr:sp>
      <cdr:nvSpPr>
        <cdr:cNvPr id="7" name="TextBox 7"/>
        <cdr:cNvSpPr txBox="1">
          <a:spLocks noChangeArrowheads="1"/>
        </cdr:cNvSpPr>
      </cdr:nvSpPr>
      <cdr:spPr>
        <a:xfrm>
          <a:off x="619125" y="514350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73</xdr:row>
      <xdr:rowOff>57150</xdr:rowOff>
    </xdr:from>
    <xdr:to>
      <xdr:col>1</xdr:col>
      <xdr:colOff>3133725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114300" y="11877675"/>
        <a:ext cx="3562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3209925</xdr:colOff>
      <xdr:row>73</xdr:row>
      <xdr:rowOff>76200</xdr:rowOff>
    </xdr:from>
    <xdr:to>
      <xdr:col>10</xdr:col>
      <xdr:colOff>238125</xdr:colOff>
      <xdr:row>90</xdr:row>
      <xdr:rowOff>0</xdr:rowOff>
    </xdr:to>
    <xdr:graphicFrame>
      <xdr:nvGraphicFramePr>
        <xdr:cNvPr id="2" name="Chart 2"/>
        <xdr:cNvGraphicFramePr/>
      </xdr:nvGraphicFramePr>
      <xdr:xfrm>
        <a:off x="3752850" y="11896725"/>
        <a:ext cx="34575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38100</xdr:colOff>
      <xdr:row>73</xdr:row>
      <xdr:rowOff>76200</xdr:rowOff>
    </xdr:from>
    <xdr:to>
      <xdr:col>24</xdr:col>
      <xdr:colOff>266700</xdr:colOff>
      <xdr:row>89</xdr:row>
      <xdr:rowOff>152400</xdr:rowOff>
    </xdr:to>
    <xdr:graphicFrame>
      <xdr:nvGraphicFramePr>
        <xdr:cNvPr id="3" name="Chart 3"/>
        <xdr:cNvGraphicFramePr/>
      </xdr:nvGraphicFramePr>
      <xdr:xfrm>
        <a:off x="7277100" y="11896725"/>
        <a:ext cx="31146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0.66475</cdr:x>
      <cdr:y>0.25025</cdr:y>
    </cdr:from>
    <cdr:to>
      <cdr:x>0.8765</cdr:x>
      <cdr:y>0.387</cdr:y>
    </cdr:to>
    <cdr:sp>
      <cdr:nvSpPr>
        <cdr:cNvPr id="1" name="TextBox 1"/>
        <cdr:cNvSpPr txBox="1">
          <a:spLocks noChangeArrowheads="1"/>
        </cdr:cNvSpPr>
      </cdr:nvSpPr>
      <cdr:spPr>
        <a:xfrm>
          <a:off x="2152650" y="6762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0.72175</cdr:x>
      <cdr:y>0.78625</cdr:y>
    </cdr:from>
    <cdr:to>
      <cdr:x>0.97775</cdr:x>
      <cdr:y>0.923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21336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0.009</cdr:x>
      <cdr:y>0.6485</cdr:y>
    </cdr:from>
    <cdr:to>
      <cdr:x>0.212</cdr:x>
      <cdr:y>0.78525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7526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0.6095</cdr:x>
      <cdr:y>0.155</cdr:y>
    </cdr:from>
    <cdr:to>
      <cdr:x>0.93575</cdr:x>
      <cdr:y>0.2325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419100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0.708</cdr:x>
      <cdr:y>0.2795</cdr:y>
    </cdr:from>
    <cdr:to>
      <cdr:x>0.9685</cdr:x>
      <cdr:y>0.41675</cdr:y>
    </cdr:to>
    <cdr:sp>
      <cdr:nvSpPr>
        <cdr:cNvPr id="2" name="TextBox 2"/>
        <cdr:cNvSpPr txBox="1">
          <a:spLocks noChangeArrowheads="1"/>
        </cdr:cNvSpPr>
      </cdr:nvSpPr>
      <cdr:spPr>
        <a:xfrm>
          <a:off x="2247900" y="7524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0.27375</cdr:x>
      <cdr:y>0.80725</cdr:y>
    </cdr:from>
    <cdr:to>
      <cdr:x>0.48025</cdr:x>
      <cdr:y>0.9445</cdr:y>
    </cdr:to>
    <cdr:sp>
      <cdr:nvSpPr>
        <cdr:cNvPr id="3" name="TextBox 3"/>
        <cdr:cNvSpPr txBox="1">
          <a:spLocks noChangeArrowheads="1"/>
        </cdr:cNvSpPr>
      </cdr:nvSpPr>
      <cdr:spPr>
        <a:xfrm>
          <a:off x="866775" y="21812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67</xdr:row>
      <xdr:rowOff>47625</xdr:rowOff>
    </xdr:from>
    <xdr:to>
      <xdr:col>1</xdr:col>
      <xdr:colOff>2743200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47625" y="10925175"/>
        <a:ext cx="32385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2838450</xdr:colOff>
      <xdr:row>67</xdr:row>
      <xdr:rowOff>57150</xdr:rowOff>
    </xdr:from>
    <xdr:to>
      <xdr:col>6</xdr:col>
      <xdr:colOff>457200</xdr:colOff>
      <xdr:row>84</xdr:row>
      <xdr:rowOff>9525</xdr:rowOff>
    </xdr:to>
    <xdr:graphicFrame>
      <xdr:nvGraphicFramePr>
        <xdr:cNvPr id="2" name="Chart 3"/>
        <xdr:cNvGraphicFramePr/>
      </xdr:nvGraphicFramePr>
      <xdr:xfrm>
        <a:off x="3381375" y="10934700"/>
        <a:ext cx="31813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67</xdr:row>
      <xdr:rowOff>57150</xdr:rowOff>
    </xdr:from>
    <xdr:to>
      <xdr:col>11</xdr:col>
      <xdr:colOff>133350</xdr:colOff>
      <xdr:row>84</xdr:row>
      <xdr:rowOff>0</xdr:rowOff>
    </xdr:to>
    <xdr:graphicFrame>
      <xdr:nvGraphicFramePr>
        <xdr:cNvPr id="3" name="Chart 5"/>
        <xdr:cNvGraphicFramePr/>
      </xdr:nvGraphicFramePr>
      <xdr:xfrm>
        <a:off x="6629400" y="10934700"/>
        <a:ext cx="3019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</cdr:x>
      <cdr:y>0.308</cdr:y>
    </cdr:from>
    <cdr:to>
      <cdr:x>0.89125</cdr:x>
      <cdr:y>0.37825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82867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0.3065</cdr:x>
      <cdr:y>0.9095</cdr:y>
    </cdr:from>
    <cdr:to>
      <cdr:x>0.48525</cdr:x>
      <cdr:y>0.9445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2466975"/>
          <a:ext cx="60960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0.02275</cdr:x>
      <cdr:y>0.25975</cdr:y>
    </cdr:from>
    <cdr:to>
      <cdr:x>0.1205</cdr:x>
      <cdr:y>0.33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7048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0.68325</cdr:x>
      <cdr:y>0.0905</cdr:y>
    </cdr:from>
    <cdr:to>
      <cdr:x>0.8925</cdr:x>
      <cdr:y>0.22725</cdr:y>
    </cdr:to>
    <cdr:sp>
      <cdr:nvSpPr>
        <cdr:cNvPr id="1" name="TextBox 1"/>
        <cdr:cNvSpPr txBox="1">
          <a:spLocks noChangeArrowheads="1"/>
        </cdr:cNvSpPr>
      </cdr:nvSpPr>
      <cdr:spPr>
        <a:xfrm>
          <a:off x="2238375" y="2381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0.74625</cdr:x>
      <cdr:y>0.32625</cdr:y>
    </cdr:from>
    <cdr:to>
      <cdr:x>0.99925</cdr:x>
      <cdr:y>0.463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8763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0.015</cdr:x>
      <cdr:y>0.91675</cdr:y>
    </cdr:from>
    <cdr:to>
      <cdr:x>0.32325</cdr:x>
      <cdr:y>0.994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2486025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67</xdr:row>
      <xdr:rowOff>47625</xdr:rowOff>
    </xdr:from>
    <xdr:to>
      <xdr:col>1</xdr:col>
      <xdr:colOff>2895600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28575" y="10925175"/>
        <a:ext cx="3409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67</xdr:row>
      <xdr:rowOff>47625</xdr:rowOff>
    </xdr:from>
    <xdr:to>
      <xdr:col>6</xdr:col>
      <xdr:colOff>590550</xdr:colOff>
      <xdr:row>84</xdr:row>
      <xdr:rowOff>9525</xdr:rowOff>
    </xdr:to>
    <xdr:graphicFrame>
      <xdr:nvGraphicFramePr>
        <xdr:cNvPr id="2" name="Chart 3"/>
        <xdr:cNvGraphicFramePr/>
      </xdr:nvGraphicFramePr>
      <xdr:xfrm>
        <a:off x="3505200" y="10925175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628650</xdr:colOff>
      <xdr:row>67</xdr:row>
      <xdr:rowOff>47625</xdr:rowOff>
    </xdr:from>
    <xdr:to>
      <xdr:col>11</xdr:col>
      <xdr:colOff>133350</xdr:colOff>
      <xdr:row>84</xdr:row>
      <xdr:rowOff>9525</xdr:rowOff>
    </xdr:to>
    <xdr:graphicFrame>
      <xdr:nvGraphicFramePr>
        <xdr:cNvPr id="3" name="Chart 4"/>
        <xdr:cNvGraphicFramePr/>
      </xdr:nvGraphicFramePr>
      <xdr:xfrm>
        <a:off x="6819900" y="10925175"/>
        <a:ext cx="3038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421875" style="0" customWidth="1"/>
    <col min="3" max="3" width="0.85546875" style="1" customWidth="1"/>
    <col min="4" max="4" width="9.421875" style="0" bestFit="1" customWidth="1"/>
    <col min="5" max="5" width="8.8515625" style="0" bestFit="1" customWidth="1"/>
    <col min="6" max="6" width="9.140625" style="1" bestFit="1" customWidth="1"/>
    <col min="7" max="7" width="4.140625" style="1" customWidth="1"/>
    <col min="8" max="8" width="4.00390625" style="1" bestFit="1" customWidth="1"/>
    <col min="9" max="9" width="4.421875" style="0" bestFit="1" customWidth="1"/>
    <col min="10" max="10" width="1.1484375" style="0" customWidth="1"/>
    <col min="11" max="11" width="4.00390625" style="0" customWidth="1"/>
    <col min="12" max="12" width="3.8515625" style="0" customWidth="1"/>
    <col min="13" max="13" width="4.421875" style="0" bestFit="1" customWidth="1"/>
    <col min="14" max="14" width="0.85546875" style="0" customWidth="1"/>
    <col min="15" max="15" width="4.00390625" style="0" bestFit="1" customWidth="1"/>
    <col min="16" max="16" width="3.7109375" style="0" customWidth="1"/>
    <col min="17" max="17" width="4.421875" style="0" bestFit="1" customWidth="1"/>
    <col min="18" max="18" width="0.85546875" style="49" customWidth="1"/>
    <col min="19" max="20" width="4.00390625" style="0" bestFit="1" customWidth="1"/>
    <col min="21" max="21" width="4.421875" style="0" bestFit="1" customWidth="1"/>
    <col min="22" max="22" width="0.9921875" style="0" customWidth="1"/>
    <col min="23" max="23" width="3.7109375" style="0" customWidth="1"/>
    <col min="24" max="24" width="4.00390625" style="0" bestFit="1" customWidth="1"/>
    <col min="25" max="25" width="4.421875" style="0" bestFit="1" customWidth="1"/>
    <col min="26" max="26" width="0.85546875" style="31" customWidth="1"/>
  </cols>
  <sheetData>
    <row r="1" spans="1:11" ht="12.75">
      <c r="A1" s="4" t="s">
        <v>115</v>
      </c>
      <c r="D1" s="4" t="s">
        <v>175</v>
      </c>
      <c r="F1" s="4" t="s">
        <v>132</v>
      </c>
      <c r="G1" s="4"/>
      <c r="H1" s="4"/>
      <c r="K1" s="48" t="s">
        <v>222</v>
      </c>
    </row>
    <row r="2" spans="1:26" ht="12.75">
      <c r="A2" s="4" t="s">
        <v>136</v>
      </c>
      <c r="C2" s="4" t="s">
        <v>68</v>
      </c>
      <c r="D2" s="4" t="s">
        <v>176</v>
      </c>
      <c r="E2" s="3" t="s">
        <v>130</v>
      </c>
      <c r="F2" s="4" t="s">
        <v>177</v>
      </c>
      <c r="G2" s="75"/>
      <c r="H2" s="93" t="s">
        <v>1</v>
      </c>
      <c r="I2" s="85"/>
      <c r="J2" s="94"/>
      <c r="K2" s="75"/>
      <c r="L2" s="90" t="s">
        <v>2</v>
      </c>
      <c r="M2" s="85"/>
      <c r="N2" s="89"/>
      <c r="O2" s="75"/>
      <c r="P2" s="90" t="s">
        <v>3</v>
      </c>
      <c r="Q2" s="66"/>
      <c r="R2" s="89"/>
      <c r="S2" s="75"/>
      <c r="T2" s="90" t="s">
        <v>4</v>
      </c>
      <c r="U2" s="85"/>
      <c r="V2" s="89"/>
      <c r="W2" s="75"/>
      <c r="X2" s="91" t="s">
        <v>5</v>
      </c>
      <c r="Y2" s="85"/>
      <c r="Z2" s="64"/>
    </row>
    <row r="3" spans="1:26" ht="12.75">
      <c r="A3" s="4" t="s">
        <v>137</v>
      </c>
      <c r="B3" s="4" t="s">
        <v>0</v>
      </c>
      <c r="C3" s="4" t="s">
        <v>67</v>
      </c>
      <c r="D3" s="4" t="s">
        <v>131</v>
      </c>
      <c r="E3" s="3" t="s">
        <v>131</v>
      </c>
      <c r="F3" s="4" t="s">
        <v>140</v>
      </c>
      <c r="G3" s="86" t="s">
        <v>229</v>
      </c>
      <c r="H3" s="87" t="s">
        <v>230</v>
      </c>
      <c r="I3" s="88" t="s">
        <v>231</v>
      </c>
      <c r="J3" s="28"/>
      <c r="K3" s="95" t="s">
        <v>229</v>
      </c>
      <c r="L3" s="96" t="s">
        <v>230</v>
      </c>
      <c r="M3" s="88" t="s">
        <v>231</v>
      </c>
      <c r="N3" s="28"/>
      <c r="O3" s="95" t="s">
        <v>229</v>
      </c>
      <c r="P3" s="96" t="s">
        <v>230</v>
      </c>
      <c r="Q3" s="88" t="s">
        <v>231</v>
      </c>
      <c r="R3" s="28"/>
      <c r="S3" s="95" t="s">
        <v>229</v>
      </c>
      <c r="T3" s="96" t="s">
        <v>230</v>
      </c>
      <c r="U3" s="88" t="s">
        <v>231</v>
      </c>
      <c r="V3" s="28"/>
      <c r="W3" s="95" t="s">
        <v>229</v>
      </c>
      <c r="X3" s="96" t="s">
        <v>230</v>
      </c>
      <c r="Y3" s="92" t="s">
        <v>231</v>
      </c>
      <c r="Z3" s="64"/>
    </row>
    <row r="4" spans="1:26" ht="12.75">
      <c r="A4" s="21" t="s">
        <v>6</v>
      </c>
      <c r="B4" t="s">
        <v>70</v>
      </c>
      <c r="C4" s="1" t="s">
        <v>32</v>
      </c>
      <c r="D4" s="21">
        <f>SUM(I4+M4+Q4+U4+Y4)</f>
        <v>0</v>
      </c>
      <c r="E4" s="21">
        <f>SUM(BLB!F4+'RSD A'!F4+'RSD B'!F4+'RSD C'!F4+'RSD D'!F4)</f>
        <v>27</v>
      </c>
      <c r="F4" s="21">
        <f>SUM(D4+D5+D6-E4)</f>
        <v>1</v>
      </c>
      <c r="G4" s="67">
        <f>SUM(BLB!C4)</f>
        <v>0</v>
      </c>
      <c r="H4" s="68">
        <f>SUM(BLB!D4)</f>
        <v>0</v>
      </c>
      <c r="I4" s="47">
        <f>SUM(BLB!E4)</f>
        <v>0</v>
      </c>
      <c r="J4" s="44"/>
      <c r="K4" s="53">
        <f>SUM('RSD A'!C4)</f>
        <v>0</v>
      </c>
      <c r="L4" s="42">
        <f>SUM('RSD A'!D4)</f>
        <v>0</v>
      </c>
      <c r="M4" s="47">
        <f>SUM('RSD A'!E4)</f>
        <v>0</v>
      </c>
      <c r="N4" s="44"/>
      <c r="O4" s="53">
        <f>SUM('RSD B'!C4)</f>
        <v>0</v>
      </c>
      <c r="P4" s="42">
        <f>SUM('RSD B'!D4)</f>
        <v>0</v>
      </c>
      <c r="Q4" s="47">
        <f>SUM('RSD B'!E4)</f>
        <v>0</v>
      </c>
      <c r="R4" s="28"/>
      <c r="S4" s="53">
        <f>SUM('RSD C'!C4)</f>
        <v>0</v>
      </c>
      <c r="T4" s="42">
        <f>SUM('RSD C'!D4)</f>
        <v>0</v>
      </c>
      <c r="U4" s="47">
        <f>SUM('RSD C'!E4)</f>
        <v>0</v>
      </c>
      <c r="V4" s="28"/>
      <c r="W4" s="53">
        <f>SUM('RSD D'!C4)</f>
        <v>0</v>
      </c>
      <c r="X4" s="42">
        <f>SUM('RSD D'!D4)</f>
        <v>0</v>
      </c>
      <c r="Y4" s="97">
        <f>SUM('RSD D'!E4)</f>
        <v>0</v>
      </c>
      <c r="Z4" s="64"/>
    </row>
    <row r="5" spans="1:26" ht="12.75">
      <c r="A5" s="21" t="s">
        <v>7</v>
      </c>
      <c r="B5" t="s">
        <v>71</v>
      </c>
      <c r="C5" s="1" t="s">
        <v>33</v>
      </c>
      <c r="D5" s="21">
        <f aca="true" t="shared" si="0" ref="D5:D11">SUM(I5+M5+Q5+U5+Y5)</f>
        <v>28</v>
      </c>
      <c r="E5" s="28" t="s">
        <v>169</v>
      </c>
      <c r="F5" s="30" t="s">
        <v>169</v>
      </c>
      <c r="G5" s="67">
        <f>SUM(BLB!C5)</f>
        <v>0</v>
      </c>
      <c r="H5" s="68">
        <f>SUM(BLB!D5)</f>
        <v>0</v>
      </c>
      <c r="I5" s="47">
        <f>SUM(BLB!E5)</f>
        <v>0</v>
      </c>
      <c r="J5" s="45"/>
      <c r="K5" s="53">
        <f>SUM('RSD A'!C5)</f>
        <v>3</v>
      </c>
      <c r="L5" s="42">
        <f>SUM('RSD A'!D5)</f>
        <v>0</v>
      </c>
      <c r="M5" s="47">
        <f>SUM('RSD A'!E5)</f>
        <v>3</v>
      </c>
      <c r="N5" s="45"/>
      <c r="O5" s="53">
        <f>SUM('RSD B'!C5)</f>
        <v>9</v>
      </c>
      <c r="P5" s="42">
        <f>SUM('RSD B'!D5)</f>
        <v>0</v>
      </c>
      <c r="Q5" s="47">
        <f>SUM('RSD B'!E5)</f>
        <v>9</v>
      </c>
      <c r="R5" s="30"/>
      <c r="S5" s="53">
        <f>SUM('RSD C'!C5)</f>
        <v>10</v>
      </c>
      <c r="T5" s="42">
        <f>SUM('RSD C'!D5)</f>
        <v>2</v>
      </c>
      <c r="U5" s="47">
        <f>SUM('RSD C'!E5)</f>
        <v>12</v>
      </c>
      <c r="V5" s="30"/>
      <c r="W5" s="53">
        <f>SUM('RSD D'!C5)</f>
        <v>4</v>
      </c>
      <c r="X5" s="42">
        <f>SUM('RSD D'!D5)</f>
        <v>0</v>
      </c>
      <c r="Y5" s="97">
        <f>SUM('RSD D'!E5)</f>
        <v>4</v>
      </c>
      <c r="Z5" s="64"/>
    </row>
    <row r="6" spans="1:26" ht="12.75">
      <c r="A6" s="21" t="s">
        <v>72</v>
      </c>
      <c r="B6" t="s">
        <v>73</v>
      </c>
      <c r="C6" s="1" t="s">
        <v>74</v>
      </c>
      <c r="D6" s="21">
        <f t="shared" si="0"/>
        <v>0</v>
      </c>
      <c r="E6" s="28" t="s">
        <v>169</v>
      </c>
      <c r="F6" s="30" t="s">
        <v>169</v>
      </c>
      <c r="G6" s="67">
        <f>SUM(BLB!C6)</f>
        <v>0</v>
      </c>
      <c r="H6" s="68">
        <f>SUM(BLB!D6)</f>
        <v>0</v>
      </c>
      <c r="I6" s="47">
        <f>SUM(BLB!E6)</f>
        <v>0</v>
      </c>
      <c r="J6" s="45"/>
      <c r="K6" s="53">
        <f>SUM('RSD A'!C6)</f>
        <v>0</v>
      </c>
      <c r="L6" s="42">
        <f>SUM('RSD A'!D6)</f>
        <v>0</v>
      </c>
      <c r="M6" s="47">
        <f>SUM('RSD A'!E6)</f>
        <v>0</v>
      </c>
      <c r="N6" s="45"/>
      <c r="O6" s="53">
        <f>SUM('RSD B'!C6)</f>
        <v>0</v>
      </c>
      <c r="P6" s="42">
        <f>SUM('RSD B'!D6)</f>
        <v>0</v>
      </c>
      <c r="Q6" s="47">
        <f>SUM('RSD B'!E6)</f>
        <v>0</v>
      </c>
      <c r="R6" s="30"/>
      <c r="S6" s="53">
        <f>SUM('RSD C'!C6)</f>
        <v>0</v>
      </c>
      <c r="T6" s="42">
        <f>SUM('RSD C'!D6)</f>
        <v>0</v>
      </c>
      <c r="U6" s="47">
        <f>SUM('RSD C'!E6)</f>
        <v>0</v>
      </c>
      <c r="V6" s="30"/>
      <c r="W6" s="53">
        <f>SUM('RSD D'!C6)</f>
        <v>0</v>
      </c>
      <c r="X6" s="42">
        <f>SUM('RSD D'!D6)</f>
        <v>0</v>
      </c>
      <c r="Y6" s="97">
        <f>SUM('RSD D'!E6)</f>
        <v>0</v>
      </c>
      <c r="Z6" s="64"/>
    </row>
    <row r="7" spans="1:26" ht="12.75">
      <c r="A7" s="21" t="s">
        <v>8</v>
      </c>
      <c r="B7" t="s">
        <v>9</v>
      </c>
      <c r="C7" s="1" t="s">
        <v>48</v>
      </c>
      <c r="D7" s="21">
        <f t="shared" si="0"/>
        <v>3</v>
      </c>
      <c r="E7" s="21">
        <f>SUM(BLB!F7+'RSD A'!F7+'RSD B'!F7+'RSD C'!F7+'RSD D'!F7)</f>
        <v>3</v>
      </c>
      <c r="F7" s="21">
        <f>SUM(D7-E7)</f>
        <v>0</v>
      </c>
      <c r="G7" s="67">
        <f>SUM(BLB!C7)</f>
        <v>0</v>
      </c>
      <c r="H7" s="68">
        <f>SUM(BLB!D7)</f>
        <v>0</v>
      </c>
      <c r="I7" s="47">
        <f>SUM(BLB!E7)</f>
        <v>0</v>
      </c>
      <c r="J7" s="44"/>
      <c r="K7" s="53">
        <f>SUM('RSD A'!C7)</f>
        <v>1</v>
      </c>
      <c r="L7" s="42">
        <f>SUM('RSD A'!D7)</f>
        <v>0</v>
      </c>
      <c r="M7" s="47">
        <f>SUM('RSD A'!E7)</f>
        <v>1</v>
      </c>
      <c r="N7" s="44"/>
      <c r="O7" s="53">
        <f>SUM('RSD B'!C7)</f>
        <v>0</v>
      </c>
      <c r="P7" s="42">
        <f>SUM('RSD B'!D7)</f>
        <v>2</v>
      </c>
      <c r="Q7" s="47">
        <f>SUM('RSD B'!E7)</f>
        <v>2</v>
      </c>
      <c r="R7" s="28"/>
      <c r="S7" s="53">
        <f>SUM('RSD C'!C7)</f>
        <v>0</v>
      </c>
      <c r="T7" s="42">
        <f>SUM('RSD C'!D7)</f>
        <v>0</v>
      </c>
      <c r="U7" s="47">
        <f>SUM('RSD C'!E7)</f>
        <v>0</v>
      </c>
      <c r="V7" s="28"/>
      <c r="W7" s="53">
        <f>SUM('RSD D'!C7)</f>
        <v>0</v>
      </c>
      <c r="X7" s="42">
        <f>SUM('RSD D'!D7)</f>
        <v>0</v>
      </c>
      <c r="Y7" s="97">
        <f>SUM('RSD D'!E7)</f>
        <v>0</v>
      </c>
      <c r="Z7" s="64"/>
    </row>
    <row r="8" spans="1:26" ht="12.75">
      <c r="A8" s="21" t="s">
        <v>10</v>
      </c>
      <c r="B8" t="s">
        <v>134</v>
      </c>
      <c r="C8" s="1" t="s">
        <v>85</v>
      </c>
      <c r="D8" s="21">
        <f t="shared" si="0"/>
        <v>3</v>
      </c>
      <c r="E8" s="21">
        <f>SUM(BLB!F8+'RSD A'!F8+'RSD B'!F8+'RSD C'!F8+'RSD D'!F8)</f>
        <v>8</v>
      </c>
      <c r="F8" s="21">
        <f>SUM(D8+D9+D11-E8)</f>
        <v>0</v>
      </c>
      <c r="G8" s="67">
        <f>SUM(BLB!C8)</f>
        <v>0</v>
      </c>
      <c r="H8" s="68">
        <f>SUM(BLB!D8)</f>
        <v>0</v>
      </c>
      <c r="I8" s="47">
        <f>SUM(BLB!E8)</f>
        <v>0</v>
      </c>
      <c r="J8" s="44"/>
      <c r="K8" s="53">
        <f>SUM('RSD A'!C8)</f>
        <v>0</v>
      </c>
      <c r="L8" s="42">
        <f>SUM('RSD A'!D8)</f>
        <v>1</v>
      </c>
      <c r="M8" s="47">
        <f>SUM('RSD A'!E8)</f>
        <v>1</v>
      </c>
      <c r="N8" s="44"/>
      <c r="O8" s="53">
        <f>SUM('RSD B'!C8)</f>
        <v>0</v>
      </c>
      <c r="P8" s="42">
        <f>SUM('RSD B'!D8)</f>
        <v>0</v>
      </c>
      <c r="Q8" s="47">
        <f>SUM('RSD B'!E8)</f>
        <v>0</v>
      </c>
      <c r="R8" s="28"/>
      <c r="S8" s="53">
        <f>SUM('RSD C'!C8)</f>
        <v>0</v>
      </c>
      <c r="T8" s="42">
        <f>SUM('RSD C'!D8)</f>
        <v>2</v>
      </c>
      <c r="U8" s="47">
        <f>SUM('RSD C'!E8)</f>
        <v>2</v>
      </c>
      <c r="V8" s="28"/>
      <c r="W8" s="53">
        <f>SUM('RSD D'!C8)</f>
        <v>0</v>
      </c>
      <c r="X8" s="42">
        <f>SUM('RSD D'!D8)</f>
        <v>0</v>
      </c>
      <c r="Y8" s="97">
        <f>SUM('RSD D'!E8)</f>
        <v>0</v>
      </c>
      <c r="Z8" s="64"/>
    </row>
    <row r="9" spans="1:26" ht="12.75">
      <c r="A9" s="21" t="s">
        <v>10</v>
      </c>
      <c r="B9" t="s">
        <v>208</v>
      </c>
      <c r="C9" s="1" t="s">
        <v>83</v>
      </c>
      <c r="D9" s="21">
        <f t="shared" si="0"/>
        <v>5</v>
      </c>
      <c r="E9" s="28" t="s">
        <v>169</v>
      </c>
      <c r="F9" s="30" t="s">
        <v>169</v>
      </c>
      <c r="G9" s="67">
        <f>SUM(BLB!C9)</f>
        <v>0</v>
      </c>
      <c r="H9" s="68">
        <f>SUM(BLB!D9)</f>
        <v>0</v>
      </c>
      <c r="I9" s="47">
        <f>SUM(BLB!E9)</f>
        <v>0</v>
      </c>
      <c r="J9" s="45"/>
      <c r="K9" s="53">
        <f>SUM('RSD A'!C9)</f>
        <v>1</v>
      </c>
      <c r="L9" s="42">
        <f>SUM('RSD A'!D9)</f>
        <v>0</v>
      </c>
      <c r="M9" s="47">
        <f>SUM('RSD A'!E9)</f>
        <v>1</v>
      </c>
      <c r="N9" s="45"/>
      <c r="O9" s="53">
        <f>SUM('RSD B'!C9)</f>
        <v>0</v>
      </c>
      <c r="P9" s="42">
        <f>SUM('RSD B'!D9)</f>
        <v>1</v>
      </c>
      <c r="Q9" s="47">
        <f>SUM('RSD B'!E9)</f>
        <v>1</v>
      </c>
      <c r="R9" s="30"/>
      <c r="S9" s="53">
        <f>SUM('RSD C'!C9)</f>
        <v>0</v>
      </c>
      <c r="T9" s="42">
        <f>SUM('RSD C'!D9)</f>
        <v>3</v>
      </c>
      <c r="U9" s="47">
        <f>SUM('RSD C'!E9)</f>
        <v>3</v>
      </c>
      <c r="V9" s="30"/>
      <c r="W9" s="53">
        <f>SUM('RSD D'!C9)</f>
        <v>0</v>
      </c>
      <c r="X9" s="42">
        <f>SUM('RSD D'!D9)</f>
        <v>0</v>
      </c>
      <c r="Y9" s="97">
        <f>SUM('RSD D'!E9)</f>
        <v>0</v>
      </c>
      <c r="Z9" s="64"/>
    </row>
    <row r="10" spans="1:26" ht="12.75">
      <c r="A10" s="21" t="s">
        <v>75</v>
      </c>
      <c r="B10" t="s">
        <v>76</v>
      </c>
      <c r="C10" s="1" t="s">
        <v>77</v>
      </c>
      <c r="D10" s="21">
        <f t="shared" si="0"/>
        <v>6</v>
      </c>
      <c r="E10" s="21">
        <f>SUM(BLB!F10+'RSD A'!F10+'RSD B'!F10+'RSD C'!F10+'RSD D'!F10)</f>
        <v>6</v>
      </c>
      <c r="F10" s="21">
        <f>SUM(D10-E10)</f>
        <v>0</v>
      </c>
      <c r="G10" s="67">
        <f>SUM(BLB!C10)</f>
        <v>1</v>
      </c>
      <c r="H10" s="68">
        <f>SUM(BLB!D10)</f>
        <v>1</v>
      </c>
      <c r="I10" s="47">
        <f>SUM(BLB!E10)</f>
        <v>2</v>
      </c>
      <c r="J10" s="44"/>
      <c r="K10" s="53">
        <f>SUM('RSD A'!C10)</f>
        <v>0</v>
      </c>
      <c r="L10" s="42">
        <f>SUM('RSD A'!D10)</f>
        <v>0</v>
      </c>
      <c r="M10" s="47">
        <f>SUM('RSD A'!E10)</f>
        <v>0</v>
      </c>
      <c r="N10" s="44"/>
      <c r="O10" s="53">
        <f>SUM('RSD B'!C10)</f>
        <v>1</v>
      </c>
      <c r="P10" s="42">
        <f>SUM('RSD B'!D10)</f>
        <v>2</v>
      </c>
      <c r="Q10" s="47">
        <f>SUM('RSD B'!E10)</f>
        <v>3</v>
      </c>
      <c r="R10" s="28"/>
      <c r="S10" s="53">
        <f>SUM('RSD C'!C10)</f>
        <v>0</v>
      </c>
      <c r="T10" s="42">
        <f>SUM('RSD C'!D10)</f>
        <v>0</v>
      </c>
      <c r="U10" s="47">
        <f>SUM('RSD C'!E10)</f>
        <v>0</v>
      </c>
      <c r="V10" s="28"/>
      <c r="W10" s="53">
        <f>SUM('RSD D'!C10)</f>
        <v>0</v>
      </c>
      <c r="X10" s="42">
        <f>SUM('RSD D'!D10)</f>
        <v>1</v>
      </c>
      <c r="Y10" s="97">
        <f>SUM('RSD D'!E10)</f>
        <v>1</v>
      </c>
      <c r="Z10" s="64"/>
    </row>
    <row r="11" spans="1:26" ht="12.75">
      <c r="A11" s="21" t="s">
        <v>86</v>
      </c>
      <c r="B11" t="s">
        <v>87</v>
      </c>
      <c r="C11" s="1" t="s">
        <v>84</v>
      </c>
      <c r="D11" s="21">
        <f t="shared" si="0"/>
        <v>0</v>
      </c>
      <c r="E11" s="28" t="s">
        <v>169</v>
      </c>
      <c r="F11" s="30" t="s">
        <v>169</v>
      </c>
      <c r="G11" s="67">
        <f>SUM(BLB!C11)</f>
        <v>0</v>
      </c>
      <c r="H11" s="68">
        <f>SUM(BLB!D11)</f>
        <v>0</v>
      </c>
      <c r="I11" s="47">
        <f>SUM(BLB!E11)</f>
        <v>0</v>
      </c>
      <c r="J11" s="45"/>
      <c r="K11" s="53">
        <f>SUM('RSD A'!C11)</f>
        <v>0</v>
      </c>
      <c r="L11" s="42">
        <f>SUM('RSD A'!D11)</f>
        <v>0</v>
      </c>
      <c r="M11" s="47">
        <f>SUM('RSD A'!E11)</f>
        <v>0</v>
      </c>
      <c r="N11" s="45"/>
      <c r="O11" s="53">
        <f>SUM('RSD B'!C11)</f>
        <v>0</v>
      </c>
      <c r="P11" s="42">
        <f>SUM('RSD B'!D11)</f>
        <v>0</v>
      </c>
      <c r="Q11" s="47">
        <f>SUM('RSD B'!E11)</f>
        <v>0</v>
      </c>
      <c r="R11" s="30"/>
      <c r="S11" s="53">
        <f>SUM('RSD C'!C11)</f>
        <v>0</v>
      </c>
      <c r="T11" s="42">
        <f>SUM('RSD C'!D11)</f>
        <v>0</v>
      </c>
      <c r="U11" s="47">
        <f>SUM('RSD C'!E11)</f>
        <v>0</v>
      </c>
      <c r="V11" s="30"/>
      <c r="W11" s="53">
        <f>SUM('RSD D'!C11)</f>
        <v>0</v>
      </c>
      <c r="X11" s="42">
        <f>SUM('RSD D'!D11)</f>
        <v>0</v>
      </c>
      <c r="Y11" s="97">
        <f>SUM('RSD D'!E11)</f>
        <v>0</v>
      </c>
      <c r="Z11" s="64"/>
    </row>
    <row r="12" spans="1:26" ht="12.75">
      <c r="A12" s="21"/>
      <c r="D12" s="21"/>
      <c r="E12" s="65"/>
      <c r="F12" s="65"/>
      <c r="G12" s="69"/>
      <c r="H12" s="69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44"/>
    </row>
    <row r="13" spans="1:26" ht="12.75">
      <c r="A13" s="21" t="s">
        <v>11</v>
      </c>
      <c r="B13" t="s">
        <v>12</v>
      </c>
      <c r="C13" s="1" t="s">
        <v>35</v>
      </c>
      <c r="D13" s="21">
        <f aca="true" t="shared" si="1" ref="D13:D21">SUM(I13+M13+Q13+U13+Y13)</f>
        <v>53</v>
      </c>
      <c r="E13" s="28" t="s">
        <v>169</v>
      </c>
      <c r="F13" s="30" t="s">
        <v>169</v>
      </c>
      <c r="G13" s="67">
        <f>SUM(BLB!C13)</f>
        <v>3</v>
      </c>
      <c r="H13" s="68">
        <f>SUM(BLB!D13)</f>
        <v>2</v>
      </c>
      <c r="I13" s="47">
        <f>SUM(BLB!E13)</f>
        <v>5</v>
      </c>
      <c r="J13" s="45"/>
      <c r="K13" s="53">
        <f>SUM('RSD A'!C13)</f>
        <v>4</v>
      </c>
      <c r="L13" s="42">
        <f>SUM('RSD A'!D13)</f>
        <v>2</v>
      </c>
      <c r="M13" s="47">
        <f>SUM('RSD A'!E13)</f>
        <v>6</v>
      </c>
      <c r="N13" s="45"/>
      <c r="O13" s="53">
        <f>SUM('RSD B'!C13)</f>
        <v>9</v>
      </c>
      <c r="P13" s="42">
        <f>SUM('RSD B'!D13)</f>
        <v>4</v>
      </c>
      <c r="Q13" s="47">
        <f>SUM('RSD B'!E13)</f>
        <v>13</v>
      </c>
      <c r="R13" s="30"/>
      <c r="S13" s="53">
        <f>SUM('RSD C'!C13)</f>
        <v>16</v>
      </c>
      <c r="T13" s="42">
        <f>SUM('RSD C'!D13)</f>
        <v>9</v>
      </c>
      <c r="U13" s="47">
        <f>SUM('RSD C'!E13)</f>
        <v>25</v>
      </c>
      <c r="V13" s="30"/>
      <c r="W13" s="53">
        <f>SUM('RSD D'!C13)</f>
        <v>3</v>
      </c>
      <c r="X13" s="42">
        <f>SUM('RSD D'!D13)</f>
        <v>1</v>
      </c>
      <c r="Y13" s="97">
        <f>SUM('RSD D'!E13)</f>
        <v>4</v>
      </c>
      <c r="Z13" s="64"/>
    </row>
    <row r="14" spans="1:26" ht="12.75">
      <c r="A14" s="21" t="s">
        <v>183</v>
      </c>
      <c r="B14" t="s">
        <v>244</v>
      </c>
      <c r="C14" s="1" t="s">
        <v>243</v>
      </c>
      <c r="D14" s="21">
        <f t="shared" si="1"/>
        <v>1</v>
      </c>
      <c r="E14" s="28" t="s">
        <v>169</v>
      </c>
      <c r="F14" s="30" t="s">
        <v>169</v>
      </c>
      <c r="G14" s="67">
        <f>SUM(BLB!C14)</f>
        <v>0</v>
      </c>
      <c r="H14" s="68">
        <f>SUM(BLB!D14)</f>
        <v>0</v>
      </c>
      <c r="I14" s="47">
        <f>SUM(BLB!E14)</f>
        <v>0</v>
      </c>
      <c r="J14" s="45"/>
      <c r="K14" s="53">
        <f>SUM('RSD A'!C14)</f>
        <v>0</v>
      </c>
      <c r="L14" s="42">
        <f>SUM('RSD A'!D14)</f>
        <v>0</v>
      </c>
      <c r="M14" s="47">
        <f>SUM('RSD A'!E14)</f>
        <v>0</v>
      </c>
      <c r="N14" s="45"/>
      <c r="O14" s="53">
        <f>SUM('RSD B'!C14)</f>
        <v>0</v>
      </c>
      <c r="P14" s="42">
        <f>SUM('RSD B'!D14)</f>
        <v>0</v>
      </c>
      <c r="Q14" s="47">
        <f>SUM('RSD B'!E14)</f>
        <v>0</v>
      </c>
      <c r="R14" s="30"/>
      <c r="S14" s="53">
        <f>SUM('RSD C'!C14)</f>
        <v>0</v>
      </c>
      <c r="T14" s="42">
        <f>SUM('RSD C'!D14)</f>
        <v>0</v>
      </c>
      <c r="U14" s="47">
        <f>SUM('RSD C'!E14)</f>
        <v>0</v>
      </c>
      <c r="V14" s="30"/>
      <c r="W14" s="53">
        <f>SUM('RSD D'!C14)</f>
        <v>1</v>
      </c>
      <c r="X14" s="42">
        <f>SUM('RSD D'!D14)</f>
        <v>0</v>
      </c>
      <c r="Y14" s="97">
        <f>SUM('RSD D'!E14)</f>
        <v>1</v>
      </c>
      <c r="Z14" s="64"/>
    </row>
    <row r="15" spans="1:26" ht="12.75">
      <c r="A15" s="21" t="s">
        <v>13</v>
      </c>
      <c r="B15" t="s">
        <v>14</v>
      </c>
      <c r="C15" s="1" t="s">
        <v>34</v>
      </c>
      <c r="D15" s="21">
        <f t="shared" si="1"/>
        <v>41</v>
      </c>
      <c r="E15" s="21">
        <f>SUM(BLB!F15+'RSD A'!F15+'RSD B'!F15+'RSD C'!F15+'RSD D'!F15)</f>
        <v>42</v>
      </c>
      <c r="F15" s="21">
        <f aca="true" t="shared" si="2" ref="F15:F21">SUM(D15-E15)</f>
        <v>-1</v>
      </c>
      <c r="G15" s="67">
        <f>SUM(BLB!C15)</f>
        <v>1</v>
      </c>
      <c r="H15" s="68">
        <f>SUM(BLB!D15)</f>
        <v>0</v>
      </c>
      <c r="I15" s="47">
        <f>SUM(BLB!E15)</f>
        <v>1</v>
      </c>
      <c r="J15" s="44"/>
      <c r="K15" s="53">
        <f>SUM('RSD A'!C15)</f>
        <v>10</v>
      </c>
      <c r="L15" s="42">
        <f>SUM('RSD A'!D15)</f>
        <v>2</v>
      </c>
      <c r="M15" s="47">
        <f>SUM('RSD A'!E15)</f>
        <v>12</v>
      </c>
      <c r="N15" s="44"/>
      <c r="O15" s="53">
        <f>SUM('RSD B'!C15)</f>
        <v>3</v>
      </c>
      <c r="P15" s="42">
        <f>SUM('RSD B'!D15)</f>
        <v>0</v>
      </c>
      <c r="Q15" s="47">
        <f>SUM('RSD B'!E15)</f>
        <v>3</v>
      </c>
      <c r="R15" s="28"/>
      <c r="S15" s="53">
        <f>SUM('RSD C'!C15)</f>
        <v>11</v>
      </c>
      <c r="T15" s="42">
        <f>SUM('RSD C'!D15)</f>
        <v>2</v>
      </c>
      <c r="U15" s="47">
        <f>SUM('RSD C'!E15)</f>
        <v>13</v>
      </c>
      <c r="V15" s="28"/>
      <c r="W15" s="53">
        <f>SUM('RSD D'!C15)</f>
        <v>9</v>
      </c>
      <c r="X15" s="42">
        <f>SUM('RSD D'!D15)</f>
        <v>3</v>
      </c>
      <c r="Y15" s="97">
        <f>SUM('RSD D'!E15)</f>
        <v>12</v>
      </c>
      <c r="Z15" s="64"/>
    </row>
    <row r="16" spans="1:26" ht="12.75">
      <c r="A16" s="21" t="s">
        <v>15</v>
      </c>
      <c r="B16" t="s">
        <v>16</v>
      </c>
      <c r="C16" s="1" t="s">
        <v>36</v>
      </c>
      <c r="D16" s="21">
        <f t="shared" si="1"/>
        <v>35</v>
      </c>
      <c r="E16" s="21">
        <f>SUM(BLB!F16+'RSD A'!F16+'RSD B'!F16+'RSD C'!F16+'RSD D'!F16)</f>
        <v>37</v>
      </c>
      <c r="F16" s="21">
        <f t="shared" si="2"/>
        <v>-2</v>
      </c>
      <c r="G16" s="67">
        <f>SUM(BLB!C16)</f>
        <v>2</v>
      </c>
      <c r="H16" s="68">
        <f>SUM(BLB!D16)</f>
        <v>0</v>
      </c>
      <c r="I16" s="47">
        <f>SUM(BLB!E16)</f>
        <v>2</v>
      </c>
      <c r="J16" s="44"/>
      <c r="K16" s="53">
        <f>SUM('RSD A'!C16)</f>
        <v>6</v>
      </c>
      <c r="L16" s="42">
        <f>SUM('RSD A'!D16)</f>
        <v>4</v>
      </c>
      <c r="M16" s="47">
        <f>SUM('RSD A'!E16)</f>
        <v>10</v>
      </c>
      <c r="N16" s="44"/>
      <c r="O16" s="53">
        <f>SUM('RSD B'!C16)</f>
        <v>5</v>
      </c>
      <c r="P16" s="42">
        <f>SUM('RSD B'!D16)</f>
        <v>2</v>
      </c>
      <c r="Q16" s="47">
        <f>SUM('RSD B'!E16)</f>
        <v>7</v>
      </c>
      <c r="R16" s="28"/>
      <c r="S16" s="53">
        <f>SUM('RSD C'!C16)</f>
        <v>8</v>
      </c>
      <c r="T16" s="42">
        <f>SUM('RSD C'!D16)</f>
        <v>3</v>
      </c>
      <c r="U16" s="47">
        <f>SUM('RSD C'!E16)</f>
        <v>11</v>
      </c>
      <c r="V16" s="28"/>
      <c r="W16" s="53">
        <f>SUM('RSD D'!C16)</f>
        <v>4</v>
      </c>
      <c r="X16" s="42">
        <f>SUM('RSD D'!D16)</f>
        <v>1</v>
      </c>
      <c r="Y16" s="97">
        <f>SUM('RSD D'!E16)</f>
        <v>5</v>
      </c>
      <c r="Z16" s="64"/>
    </row>
    <row r="17" spans="1:26" ht="12.75">
      <c r="A17" s="21" t="s">
        <v>17</v>
      </c>
      <c r="B17" t="s">
        <v>18</v>
      </c>
      <c r="C17" s="1" t="s">
        <v>37</v>
      </c>
      <c r="D17" s="21">
        <f t="shared" si="1"/>
        <v>138</v>
      </c>
      <c r="E17" s="21">
        <f>SUM(BLB!F17+'RSD A'!F17+'RSD B'!F17+'RSD C'!F17+'RSD D'!F17)</f>
        <v>149</v>
      </c>
      <c r="F17" s="21">
        <f>SUM(D17+D18-E17)</f>
        <v>-9</v>
      </c>
      <c r="G17" s="67">
        <f>SUM(BLB!C17)</f>
        <v>1</v>
      </c>
      <c r="H17" s="68">
        <f>SUM(BLB!D17)</f>
        <v>5</v>
      </c>
      <c r="I17" s="47">
        <f>SUM(BLB!E17)</f>
        <v>6</v>
      </c>
      <c r="J17" s="44"/>
      <c r="K17" s="53">
        <f>SUM('RSD A'!C17)</f>
        <v>28</v>
      </c>
      <c r="L17" s="42">
        <f>SUM('RSD A'!D17)</f>
        <v>20</v>
      </c>
      <c r="M17" s="47">
        <f>SUM('RSD A'!E17)</f>
        <v>48</v>
      </c>
      <c r="N17" s="44"/>
      <c r="O17" s="53">
        <f>SUM('RSD B'!C17)</f>
        <v>19</v>
      </c>
      <c r="P17" s="42">
        <f>SUM('RSD B'!D17)</f>
        <v>19</v>
      </c>
      <c r="Q17" s="47">
        <f>SUM('RSD B'!E17)</f>
        <v>38</v>
      </c>
      <c r="R17" s="28"/>
      <c r="S17" s="53">
        <f>SUM('RSD C'!C17)</f>
        <v>16</v>
      </c>
      <c r="T17" s="42">
        <f>SUM('RSD C'!D17)</f>
        <v>9</v>
      </c>
      <c r="U17" s="47">
        <f>SUM('RSD C'!E17)</f>
        <v>25</v>
      </c>
      <c r="V17" s="28"/>
      <c r="W17" s="53">
        <f>SUM('RSD D'!C17)</f>
        <v>13</v>
      </c>
      <c r="X17" s="42">
        <f>SUM('RSD D'!D17)</f>
        <v>8</v>
      </c>
      <c r="Y17" s="97">
        <f>SUM('RSD D'!E17)</f>
        <v>21</v>
      </c>
      <c r="Z17" s="64"/>
    </row>
    <row r="18" spans="1:26" ht="12.75">
      <c r="A18" s="21" t="s">
        <v>183</v>
      </c>
      <c r="B18" t="s">
        <v>185</v>
      </c>
      <c r="C18" s="1" t="s">
        <v>182</v>
      </c>
      <c r="D18" s="21">
        <f t="shared" si="1"/>
        <v>2</v>
      </c>
      <c r="E18" s="28" t="s">
        <v>169</v>
      </c>
      <c r="F18" s="30" t="s">
        <v>169</v>
      </c>
      <c r="G18" s="67">
        <f>SUM(BLB!C18)</f>
        <v>0</v>
      </c>
      <c r="H18" s="68">
        <f>SUM(BLB!D18)</f>
        <v>0</v>
      </c>
      <c r="I18" s="47">
        <f>SUM(BLB!E18)</f>
        <v>0</v>
      </c>
      <c r="J18" s="44"/>
      <c r="K18" s="53">
        <f>SUM('RSD A'!C18)</f>
        <v>0</v>
      </c>
      <c r="L18" s="42">
        <f>SUM('RSD A'!D18)</f>
        <v>0</v>
      </c>
      <c r="M18" s="47">
        <f>SUM('RSD A'!E18)</f>
        <v>0</v>
      </c>
      <c r="N18" s="44"/>
      <c r="O18" s="53">
        <f>SUM('RSD B'!C18)</f>
        <v>1</v>
      </c>
      <c r="P18" s="42">
        <f>SUM('RSD B'!D18)</f>
        <v>0</v>
      </c>
      <c r="Q18" s="47">
        <f>SUM('RSD B'!E18)</f>
        <v>1</v>
      </c>
      <c r="R18" s="28"/>
      <c r="S18" s="53">
        <f>SUM('RSD C'!C18)</f>
        <v>1</v>
      </c>
      <c r="T18" s="42">
        <f>SUM('RSD C'!D18)</f>
        <v>0</v>
      </c>
      <c r="U18" s="47">
        <f>SUM('RSD C'!E18)</f>
        <v>1</v>
      </c>
      <c r="V18" s="28"/>
      <c r="W18" s="53">
        <f>SUM('RSD D'!C18)</f>
        <v>0</v>
      </c>
      <c r="X18" s="42">
        <f>SUM('RSD D'!D18)</f>
        <v>0</v>
      </c>
      <c r="Y18" s="97">
        <f>SUM('RSD D'!E18)</f>
        <v>0</v>
      </c>
      <c r="Z18" s="64"/>
    </row>
    <row r="19" spans="1:26" ht="12.75">
      <c r="A19" s="21" t="s">
        <v>183</v>
      </c>
      <c r="B19" t="s">
        <v>211</v>
      </c>
      <c r="C19" s="1" t="s">
        <v>210</v>
      </c>
      <c r="D19" s="21">
        <f t="shared" si="1"/>
        <v>0</v>
      </c>
      <c r="E19" s="28" t="s">
        <v>169</v>
      </c>
      <c r="F19" s="30" t="s">
        <v>169</v>
      </c>
      <c r="G19" s="67">
        <f>SUM(BLB!C19)</f>
        <v>0</v>
      </c>
      <c r="H19" s="68">
        <f>SUM(BLB!D19)</f>
        <v>0</v>
      </c>
      <c r="I19" s="47">
        <f>SUM(BLB!E19)</f>
        <v>0</v>
      </c>
      <c r="J19" s="44"/>
      <c r="K19" s="53">
        <f>SUM('RSD A'!C19)</f>
        <v>0</v>
      </c>
      <c r="L19" s="42">
        <f>SUM('RSD A'!D19)</f>
        <v>0</v>
      </c>
      <c r="M19" s="47">
        <f>SUM('RSD A'!E19)</f>
        <v>0</v>
      </c>
      <c r="N19" s="44"/>
      <c r="O19" s="53">
        <f>SUM('RSD B'!C19)</f>
        <v>0</v>
      </c>
      <c r="P19" s="42">
        <f>SUM('RSD B'!D19)</f>
        <v>0</v>
      </c>
      <c r="Q19" s="47">
        <f>SUM('RSD B'!E19)</f>
        <v>0</v>
      </c>
      <c r="R19" s="28"/>
      <c r="S19" s="53">
        <f>SUM('RSD C'!C19)</f>
        <v>0</v>
      </c>
      <c r="T19" s="42">
        <f>SUM('RSD C'!D19)</f>
        <v>0</v>
      </c>
      <c r="U19" s="47">
        <f>SUM('RSD C'!E19)</f>
        <v>0</v>
      </c>
      <c r="V19" s="28"/>
      <c r="W19" s="53">
        <f>SUM('RSD D'!C19)</f>
        <v>0</v>
      </c>
      <c r="X19" s="42">
        <f>SUM('RSD D'!D19)</f>
        <v>0</v>
      </c>
      <c r="Y19" s="97">
        <f>SUM('RSD D'!E19)</f>
        <v>0</v>
      </c>
      <c r="Z19" s="64"/>
    </row>
    <row r="20" spans="1:26" ht="12.75">
      <c r="A20" s="21" t="s">
        <v>183</v>
      </c>
      <c r="B20" t="s">
        <v>186</v>
      </c>
      <c r="C20" s="1" t="s">
        <v>184</v>
      </c>
      <c r="D20" s="21">
        <f t="shared" si="1"/>
        <v>5</v>
      </c>
      <c r="E20" s="28" t="s">
        <v>169</v>
      </c>
      <c r="F20" s="30" t="s">
        <v>169</v>
      </c>
      <c r="G20" s="67">
        <f>SUM(BLB!C20)</f>
        <v>1</v>
      </c>
      <c r="H20" s="68">
        <f>SUM(BLB!D20)</f>
        <v>0</v>
      </c>
      <c r="I20" s="47">
        <f>SUM(BLB!E20)</f>
        <v>1</v>
      </c>
      <c r="J20" s="44"/>
      <c r="K20" s="53">
        <f>SUM('RSD A'!C20)</f>
        <v>0</v>
      </c>
      <c r="L20" s="42">
        <f>SUM('RSD A'!D20)</f>
        <v>1</v>
      </c>
      <c r="M20" s="47">
        <f>SUM('RSD A'!E20)</f>
        <v>1</v>
      </c>
      <c r="N20" s="44"/>
      <c r="O20" s="53">
        <f>SUM('RSD B'!C20)</f>
        <v>1</v>
      </c>
      <c r="P20" s="42">
        <f>SUM('RSD B'!D20)</f>
        <v>0</v>
      </c>
      <c r="Q20" s="47">
        <f>SUM('RSD B'!E20)</f>
        <v>1</v>
      </c>
      <c r="R20" s="28"/>
      <c r="S20" s="53">
        <f>SUM('RSD C'!C20)</f>
        <v>0</v>
      </c>
      <c r="T20" s="42">
        <f>SUM('RSD C'!D20)</f>
        <v>1</v>
      </c>
      <c r="U20" s="47">
        <f>SUM('RSD C'!E20)</f>
        <v>1</v>
      </c>
      <c r="V20" s="28"/>
      <c r="W20" s="53">
        <f>SUM('RSD D'!C20)</f>
        <v>1</v>
      </c>
      <c r="X20" s="42">
        <f>SUM('RSD D'!D20)</f>
        <v>0</v>
      </c>
      <c r="Y20" s="97">
        <f>SUM('RSD D'!E20)</f>
        <v>1</v>
      </c>
      <c r="Z20" s="64"/>
    </row>
    <row r="21" spans="1:26" ht="12.75">
      <c r="A21" s="21" t="s">
        <v>187</v>
      </c>
      <c r="B21" t="s">
        <v>228</v>
      </c>
      <c r="C21" s="1" t="s">
        <v>188</v>
      </c>
      <c r="D21" s="21">
        <f t="shared" si="1"/>
        <v>0</v>
      </c>
      <c r="E21" s="21">
        <f>SUM(BLB!F21+'RSD A'!F21+'RSD B'!F21+'RSD C'!F21+'RSD D'!F21)</f>
        <v>0</v>
      </c>
      <c r="F21" s="21">
        <f t="shared" si="2"/>
        <v>0</v>
      </c>
      <c r="G21" s="67">
        <f>SUM(BLB!C21)</f>
        <v>0</v>
      </c>
      <c r="H21" s="68">
        <f>SUM(BLB!D21)</f>
        <v>0</v>
      </c>
      <c r="I21" s="47">
        <f>SUM(BLB!E21)</f>
        <v>0</v>
      </c>
      <c r="J21" s="44"/>
      <c r="K21" s="53">
        <f>SUM('RSD A'!C21)</f>
        <v>0</v>
      </c>
      <c r="L21" s="42">
        <f>SUM('RSD A'!D21)</f>
        <v>0</v>
      </c>
      <c r="M21" s="47">
        <f>SUM('RSD A'!E21)</f>
        <v>0</v>
      </c>
      <c r="N21" s="44"/>
      <c r="O21" s="53">
        <f>SUM('RSD B'!C21)</f>
        <v>0</v>
      </c>
      <c r="P21" s="42">
        <f>SUM('RSD B'!D21)</f>
        <v>0</v>
      </c>
      <c r="Q21" s="47">
        <f>SUM('RSD B'!E21)</f>
        <v>0</v>
      </c>
      <c r="R21" s="28"/>
      <c r="S21" s="53">
        <f>SUM('RSD C'!C21)</f>
        <v>0</v>
      </c>
      <c r="T21" s="42">
        <f>SUM('RSD C'!D21)</f>
        <v>0</v>
      </c>
      <c r="U21" s="47">
        <f>SUM('RSD C'!E21)</f>
        <v>0</v>
      </c>
      <c r="V21" s="28"/>
      <c r="W21" s="53">
        <f>SUM('RSD D'!C21)</f>
        <v>0</v>
      </c>
      <c r="X21" s="42">
        <f>SUM('RSD D'!D21)</f>
        <v>0</v>
      </c>
      <c r="Y21" s="97">
        <f>SUM('RSD D'!E21)</f>
        <v>0</v>
      </c>
      <c r="Z21" s="64"/>
    </row>
    <row r="22" spans="1:26" ht="12.75">
      <c r="A22" s="21"/>
      <c r="D22" s="21"/>
      <c r="E22" s="21"/>
      <c r="F22" s="21"/>
      <c r="G22" s="69"/>
      <c r="H22" s="69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44"/>
    </row>
    <row r="23" spans="1:26" ht="12.75">
      <c r="A23" s="21" t="s">
        <v>19</v>
      </c>
      <c r="B23" t="s">
        <v>200</v>
      </c>
      <c r="C23" s="1" t="s">
        <v>38</v>
      </c>
      <c r="D23" s="21">
        <f>SUM(I23+M23+Q23+U23+Y23)</f>
        <v>43</v>
      </c>
      <c r="E23" s="21">
        <f>SUM(BLB!F23+'RSD A'!F23+'RSD B'!F23+'RSD C'!F23+'RSD D'!F23)</f>
        <v>46</v>
      </c>
      <c r="F23" s="21">
        <f>SUM(D23+D26-E23)</f>
        <v>-3</v>
      </c>
      <c r="G23" s="67">
        <f>SUM(BLB!C23)</f>
        <v>4</v>
      </c>
      <c r="H23" s="68">
        <f>SUM(BLB!D23)</f>
        <v>0</v>
      </c>
      <c r="I23" s="47">
        <f>SUM(BLB!E23)</f>
        <v>4</v>
      </c>
      <c r="J23" s="44"/>
      <c r="K23" s="53">
        <f>SUM('RSD A'!C23)</f>
        <v>3</v>
      </c>
      <c r="L23" s="42">
        <f>SUM('RSD A'!D23)</f>
        <v>2</v>
      </c>
      <c r="M23" s="47">
        <f>SUM('RSD A'!E23)</f>
        <v>5</v>
      </c>
      <c r="N23" s="44"/>
      <c r="O23" s="53">
        <f>SUM('RSD B'!C23)</f>
        <v>10</v>
      </c>
      <c r="P23" s="42">
        <f>SUM('RSD B'!D23)</f>
        <v>4</v>
      </c>
      <c r="Q23" s="47">
        <f>SUM('RSD B'!E23)</f>
        <v>14</v>
      </c>
      <c r="R23" s="28"/>
      <c r="S23" s="53">
        <f>SUM('RSD C'!C23)</f>
        <v>7</v>
      </c>
      <c r="T23" s="42">
        <f>SUM('RSD C'!D23)</f>
        <v>5</v>
      </c>
      <c r="U23" s="47">
        <f>SUM('RSD C'!E23)</f>
        <v>12</v>
      </c>
      <c r="V23" s="28"/>
      <c r="W23" s="53">
        <f>SUM('RSD D'!C23)</f>
        <v>4</v>
      </c>
      <c r="X23" s="42">
        <f>SUM('RSD D'!D23)</f>
        <v>4</v>
      </c>
      <c r="Y23" s="97">
        <f>SUM('RSD D'!E23)</f>
        <v>8</v>
      </c>
      <c r="Z23" s="64"/>
    </row>
    <row r="24" spans="1:26" ht="12.75">
      <c r="A24" s="21" t="s">
        <v>19</v>
      </c>
      <c r="B24" t="s">
        <v>201</v>
      </c>
      <c r="C24" s="1" t="s">
        <v>197</v>
      </c>
      <c r="D24" s="28" t="s">
        <v>169</v>
      </c>
      <c r="E24" s="28" t="s">
        <v>169</v>
      </c>
      <c r="F24" s="30" t="s">
        <v>169</v>
      </c>
      <c r="G24" s="70" t="s">
        <v>169</v>
      </c>
      <c r="H24" s="70" t="s">
        <v>169</v>
      </c>
      <c r="I24" s="30" t="s">
        <v>169</v>
      </c>
      <c r="J24" s="30" t="s">
        <v>169</v>
      </c>
      <c r="K24" s="30" t="s">
        <v>169</v>
      </c>
      <c r="L24" s="30" t="s">
        <v>169</v>
      </c>
      <c r="M24" s="30" t="s">
        <v>169</v>
      </c>
      <c r="N24" s="30" t="s">
        <v>169</v>
      </c>
      <c r="O24" s="30" t="s">
        <v>169</v>
      </c>
      <c r="P24" s="30" t="s">
        <v>169</v>
      </c>
      <c r="Q24" s="30" t="s">
        <v>169</v>
      </c>
      <c r="R24" s="30" t="s">
        <v>169</v>
      </c>
      <c r="S24" s="30" t="s">
        <v>169</v>
      </c>
      <c r="T24" s="30" t="s">
        <v>169</v>
      </c>
      <c r="U24" s="30" t="s">
        <v>169</v>
      </c>
      <c r="V24" s="30" t="s">
        <v>169</v>
      </c>
      <c r="W24" s="30" t="s">
        <v>169</v>
      </c>
      <c r="X24" s="30" t="s">
        <v>169</v>
      </c>
      <c r="Y24" s="30" t="s">
        <v>169</v>
      </c>
      <c r="Z24" s="64"/>
    </row>
    <row r="25" spans="1:26" ht="12.75">
      <c r="A25" s="21" t="s">
        <v>19</v>
      </c>
      <c r="B25" t="s">
        <v>202</v>
      </c>
      <c r="C25" s="1" t="s">
        <v>198</v>
      </c>
      <c r="D25" s="28" t="s">
        <v>169</v>
      </c>
      <c r="E25" s="28" t="s">
        <v>169</v>
      </c>
      <c r="F25" s="30" t="s">
        <v>169</v>
      </c>
      <c r="G25" s="70" t="s">
        <v>169</v>
      </c>
      <c r="H25" s="70" t="s">
        <v>169</v>
      </c>
      <c r="I25" s="30" t="s">
        <v>169</v>
      </c>
      <c r="J25" s="30" t="s">
        <v>169</v>
      </c>
      <c r="K25" s="30" t="s">
        <v>169</v>
      </c>
      <c r="L25" s="30" t="s">
        <v>169</v>
      </c>
      <c r="M25" s="30" t="s">
        <v>169</v>
      </c>
      <c r="N25" s="30" t="s">
        <v>169</v>
      </c>
      <c r="O25" s="30" t="s">
        <v>169</v>
      </c>
      <c r="P25" s="30" t="s">
        <v>169</v>
      </c>
      <c r="Q25" s="30" t="s">
        <v>169</v>
      </c>
      <c r="R25" s="30" t="s">
        <v>169</v>
      </c>
      <c r="S25" s="30" t="s">
        <v>169</v>
      </c>
      <c r="T25" s="30" t="s">
        <v>169</v>
      </c>
      <c r="U25" s="30" t="s">
        <v>169</v>
      </c>
      <c r="V25" s="30" t="s">
        <v>169</v>
      </c>
      <c r="W25" s="30" t="s">
        <v>169</v>
      </c>
      <c r="X25" s="30" t="s">
        <v>169</v>
      </c>
      <c r="Y25" s="30" t="s">
        <v>169</v>
      </c>
      <c r="Z25" s="64"/>
    </row>
    <row r="26" spans="1:26" ht="12.75">
      <c r="A26" s="21" t="s">
        <v>79</v>
      </c>
      <c r="B26" t="s">
        <v>78</v>
      </c>
      <c r="C26" s="1" t="s">
        <v>199</v>
      </c>
      <c r="D26" s="21">
        <f>SUM(I26+M26+Q26+U26+Y26)</f>
        <v>0</v>
      </c>
      <c r="E26" s="28" t="s">
        <v>169</v>
      </c>
      <c r="F26" s="30" t="s">
        <v>169</v>
      </c>
      <c r="G26" s="67">
        <f>SUM(BLB!C26)</f>
        <v>0</v>
      </c>
      <c r="H26" s="68">
        <f>SUM(BLB!D26)</f>
        <v>0</v>
      </c>
      <c r="I26" s="47">
        <f>SUM(BLB!E26)</f>
        <v>0</v>
      </c>
      <c r="J26" s="45"/>
      <c r="K26" s="53">
        <f>SUM('RSD A'!C26)</f>
        <v>0</v>
      </c>
      <c r="L26" s="42">
        <f>SUM('RSD A'!D26)</f>
        <v>0</v>
      </c>
      <c r="M26" s="47">
        <f>SUM('RSD A'!E26)</f>
        <v>0</v>
      </c>
      <c r="N26" s="45"/>
      <c r="O26" s="53">
        <f>SUM('RSD B'!C26)</f>
        <v>0</v>
      </c>
      <c r="P26" s="42">
        <f>SUM('RSD B'!D26)</f>
        <v>0</v>
      </c>
      <c r="Q26" s="47">
        <f>SUM('RSD B'!E26)</f>
        <v>0</v>
      </c>
      <c r="R26" s="30"/>
      <c r="S26" s="53">
        <f>SUM('RSD C'!C26)</f>
        <v>0</v>
      </c>
      <c r="T26" s="42">
        <f>SUM('RSD C'!D26)</f>
        <v>0</v>
      </c>
      <c r="U26" s="47">
        <f>SUM('RSD C'!E26)</f>
        <v>0</v>
      </c>
      <c r="V26" s="30"/>
      <c r="W26" s="53">
        <f>SUM('RSD D'!C26)</f>
        <v>0</v>
      </c>
      <c r="X26" s="42">
        <f>SUM('RSD D'!D26)</f>
        <v>0</v>
      </c>
      <c r="Y26" s="97">
        <f>SUM('RSD D'!E26)</f>
        <v>0</v>
      </c>
      <c r="Z26" s="64"/>
    </row>
    <row r="27" spans="1:26" ht="12.75">
      <c r="A27" s="21"/>
      <c r="D27" s="21"/>
      <c r="E27" s="21"/>
      <c r="F27" s="21"/>
      <c r="G27" s="72"/>
      <c r="H27" s="72"/>
      <c r="I27" s="73"/>
      <c r="J27" s="74"/>
      <c r="K27" s="56"/>
      <c r="L27" s="56"/>
      <c r="M27" s="73"/>
      <c r="N27" s="74"/>
      <c r="O27" s="56"/>
      <c r="P27" s="56"/>
      <c r="Q27" s="56"/>
      <c r="R27" s="57"/>
      <c r="S27" s="56"/>
      <c r="T27" s="56"/>
      <c r="U27" s="56"/>
      <c r="V27" s="57"/>
      <c r="W27" s="56"/>
      <c r="X27" s="56"/>
      <c r="Y27" s="57"/>
      <c r="Z27" s="64"/>
    </row>
    <row r="28" spans="1:26" ht="12.75">
      <c r="A28" s="21" t="s">
        <v>21</v>
      </c>
      <c r="B28" t="s">
        <v>204</v>
      </c>
      <c r="C28" s="1" t="s">
        <v>49</v>
      </c>
      <c r="D28" s="21">
        <f aca="true" t="shared" si="3" ref="D28:D33">SUM(I28+M28+Q28+U28+Y28)</f>
        <v>73</v>
      </c>
      <c r="E28" s="21">
        <f>SUM(BLB!F28+'RSD A'!F28+'RSD B'!F28+'RSD C'!F28+'RSD D'!F28)</f>
        <v>176</v>
      </c>
      <c r="F28" s="21">
        <f>SUM(D33+D32+D31+D30+D29+D28-E28)</f>
        <v>-17</v>
      </c>
      <c r="G28" s="67">
        <f>SUM(BLB!C28)</f>
        <v>6</v>
      </c>
      <c r="H28" s="68">
        <f>SUM(BLB!D28)</f>
        <v>4</v>
      </c>
      <c r="I28" s="47">
        <f>SUM(BLB!E28)</f>
        <v>10</v>
      </c>
      <c r="J28" s="44"/>
      <c r="K28" s="53">
        <f>SUM('RSD A'!C28)</f>
        <v>10</v>
      </c>
      <c r="L28" s="42">
        <f>SUM('RSD A'!D28)</f>
        <v>5</v>
      </c>
      <c r="M28" s="47">
        <f>SUM('RSD A'!E28)</f>
        <v>15</v>
      </c>
      <c r="N28" s="44"/>
      <c r="O28" s="53">
        <f>SUM('RSD B'!C28)</f>
        <v>7</v>
      </c>
      <c r="P28" s="42">
        <f>SUM('RSD B'!D28)</f>
        <v>9</v>
      </c>
      <c r="Q28" s="47">
        <f>SUM('RSD B'!E28)</f>
        <v>16</v>
      </c>
      <c r="R28" s="28"/>
      <c r="S28" s="53">
        <f>SUM('RSD C'!C28)</f>
        <v>12</v>
      </c>
      <c r="T28" s="42">
        <f>SUM('RSD C'!D28)</f>
        <v>7</v>
      </c>
      <c r="U28" s="47">
        <f>SUM('RSD C'!E28)</f>
        <v>19</v>
      </c>
      <c r="V28" s="28"/>
      <c r="W28" s="53">
        <f>SUM('RSD D'!C28)</f>
        <v>6</v>
      </c>
      <c r="X28" s="42">
        <f>SUM('RSD D'!D28)</f>
        <v>7</v>
      </c>
      <c r="Y28" s="97">
        <f>SUM('RSD D'!E28)</f>
        <v>13</v>
      </c>
      <c r="Z28" s="64"/>
    </row>
    <row r="29" spans="1:26" ht="12.75">
      <c r="A29" s="21" t="s">
        <v>21</v>
      </c>
      <c r="B29" t="s">
        <v>206</v>
      </c>
      <c r="C29" s="1" t="s">
        <v>207</v>
      </c>
      <c r="D29" s="21">
        <f t="shared" si="3"/>
        <v>31</v>
      </c>
      <c r="E29" s="28" t="s">
        <v>169</v>
      </c>
      <c r="F29" s="30" t="s">
        <v>169</v>
      </c>
      <c r="G29" s="67">
        <f>SUM(BLB!C29)</f>
        <v>20</v>
      </c>
      <c r="H29" s="68">
        <f>SUM(BLB!D29)</f>
        <v>11</v>
      </c>
      <c r="I29" s="47">
        <f>SUM(BLB!E29)</f>
        <v>31</v>
      </c>
      <c r="J29" s="45"/>
      <c r="K29" s="53">
        <f>SUM('RSD A'!C29)</f>
        <v>0</v>
      </c>
      <c r="L29" s="42">
        <f>SUM('RSD A'!D29)</f>
        <v>0</v>
      </c>
      <c r="M29" s="47">
        <f>SUM('RSD A'!E29)</f>
        <v>0</v>
      </c>
      <c r="N29" s="45"/>
      <c r="O29" s="53">
        <f>SUM('RSD B'!C29)</f>
        <v>0</v>
      </c>
      <c r="P29" s="42">
        <f>SUM('RSD B'!D29)</f>
        <v>0</v>
      </c>
      <c r="Q29" s="47">
        <f>SUM('RSD B'!E29)</f>
        <v>0</v>
      </c>
      <c r="R29" s="30"/>
      <c r="S29" s="53">
        <f>SUM('RSD C'!C29)</f>
        <v>0</v>
      </c>
      <c r="T29" s="42">
        <f>SUM('RSD C'!D29)</f>
        <v>0</v>
      </c>
      <c r="U29" s="47">
        <f>SUM('RSD C'!E29)</f>
        <v>0</v>
      </c>
      <c r="V29" s="30"/>
      <c r="W29" s="53">
        <f>SUM('RSD D'!C29)</f>
        <v>0</v>
      </c>
      <c r="X29" s="42">
        <f>SUM('RSD D'!D29)</f>
        <v>0</v>
      </c>
      <c r="Y29" s="97">
        <f>SUM('RSD D'!E29)</f>
        <v>0</v>
      </c>
      <c r="Z29" s="64"/>
    </row>
    <row r="30" spans="1:26" ht="12.75">
      <c r="A30" s="21" t="s">
        <v>21</v>
      </c>
      <c r="B30" t="s">
        <v>240</v>
      </c>
      <c r="C30" s="1" t="s">
        <v>237</v>
      </c>
      <c r="D30" s="21">
        <f t="shared" si="3"/>
        <v>44</v>
      </c>
      <c r="E30" s="28" t="s">
        <v>169</v>
      </c>
      <c r="F30" s="30" t="s">
        <v>169</v>
      </c>
      <c r="G30" s="67">
        <f>SUM(BLB!C30)</f>
        <v>0</v>
      </c>
      <c r="H30" s="68">
        <f>SUM(BLB!D30)</f>
        <v>0</v>
      </c>
      <c r="I30" s="47">
        <f>SUM(BLB!E30)</f>
        <v>0</v>
      </c>
      <c r="J30" s="45"/>
      <c r="K30" s="53">
        <f>SUM('RSD A'!C30)</f>
        <v>5</v>
      </c>
      <c r="L30" s="42">
        <f>SUM('RSD A'!D30)</f>
        <v>5</v>
      </c>
      <c r="M30" s="47">
        <f>SUM('RSD A'!E30)</f>
        <v>10</v>
      </c>
      <c r="N30" s="45"/>
      <c r="O30" s="53">
        <f>SUM('RSD B'!C30)</f>
        <v>3</v>
      </c>
      <c r="P30" s="42">
        <f>SUM('RSD B'!D30)</f>
        <v>3</v>
      </c>
      <c r="Q30" s="47">
        <f>SUM('RSD B'!E30)</f>
        <v>6</v>
      </c>
      <c r="R30" s="30"/>
      <c r="S30" s="53">
        <f>SUM('RSD C'!C30)</f>
        <v>6</v>
      </c>
      <c r="T30" s="42">
        <f>SUM('RSD C'!D30)</f>
        <v>4</v>
      </c>
      <c r="U30" s="47">
        <f>SUM('RSD C'!E30)</f>
        <v>10</v>
      </c>
      <c r="V30" s="30"/>
      <c r="W30" s="53">
        <f>SUM('RSD D'!C30)</f>
        <v>13</v>
      </c>
      <c r="X30" s="42">
        <f>SUM('RSD D'!D30)</f>
        <v>5</v>
      </c>
      <c r="Y30" s="97">
        <f>SUM('RSD D'!E30)</f>
        <v>18</v>
      </c>
      <c r="Z30" s="64"/>
    </row>
    <row r="31" spans="1:26" ht="12.75">
      <c r="A31" s="21" t="s">
        <v>21</v>
      </c>
      <c r="B31" t="s">
        <v>205</v>
      </c>
      <c r="C31" s="1" t="s">
        <v>39</v>
      </c>
      <c r="D31" s="21">
        <f t="shared" si="3"/>
        <v>10</v>
      </c>
      <c r="E31" s="28" t="s">
        <v>169</v>
      </c>
      <c r="F31" s="30" t="s">
        <v>169</v>
      </c>
      <c r="G31" s="67">
        <f>SUM(BLB!C31)</f>
        <v>0</v>
      </c>
      <c r="H31" s="68">
        <f>SUM(BLB!D31)</f>
        <v>0</v>
      </c>
      <c r="I31" s="47">
        <f>SUM(BLB!E31)</f>
        <v>0</v>
      </c>
      <c r="J31" s="45"/>
      <c r="K31" s="53">
        <f>SUM('RSD A'!C31)</f>
        <v>1</v>
      </c>
      <c r="L31" s="42">
        <f>SUM('RSD A'!D31)</f>
        <v>0</v>
      </c>
      <c r="M31" s="47">
        <f>SUM('RSD A'!E31)</f>
        <v>1</v>
      </c>
      <c r="N31" s="45"/>
      <c r="O31" s="53">
        <f>SUM('RSD B'!C31)</f>
        <v>1</v>
      </c>
      <c r="P31" s="42">
        <f>SUM('RSD B'!D31)</f>
        <v>2</v>
      </c>
      <c r="Q31" s="47">
        <f>SUM('RSD B'!E31)</f>
        <v>3</v>
      </c>
      <c r="R31" s="30"/>
      <c r="S31" s="53">
        <f>SUM('RSD C'!C31)</f>
        <v>1</v>
      </c>
      <c r="T31" s="42">
        <f>SUM('RSD C'!D31)</f>
        <v>5</v>
      </c>
      <c r="U31" s="47">
        <f>SUM('RSD C'!E31)</f>
        <v>6</v>
      </c>
      <c r="V31" s="30"/>
      <c r="W31" s="53">
        <f>SUM('RSD D'!C31)</f>
        <v>0</v>
      </c>
      <c r="X31" s="42">
        <f>SUM('RSD D'!D31)</f>
        <v>0</v>
      </c>
      <c r="Y31" s="97">
        <f>SUM('RSD D'!E31)</f>
        <v>0</v>
      </c>
      <c r="Z31" s="64"/>
    </row>
    <row r="32" spans="1:26" ht="12.75">
      <c r="A32" s="21" t="s">
        <v>21</v>
      </c>
      <c r="B32" t="s">
        <v>241</v>
      </c>
      <c r="C32" s="1" t="s">
        <v>238</v>
      </c>
      <c r="D32" s="21">
        <f t="shared" si="3"/>
        <v>1</v>
      </c>
      <c r="E32" s="28" t="s">
        <v>169</v>
      </c>
      <c r="F32" s="30" t="s">
        <v>169</v>
      </c>
      <c r="G32" s="67">
        <f>SUM(BLB!C32)</f>
        <v>0</v>
      </c>
      <c r="H32" s="68">
        <f>SUM(BLB!D32)</f>
        <v>0</v>
      </c>
      <c r="I32" s="47">
        <f>SUM(BLB!E32)</f>
        <v>0</v>
      </c>
      <c r="J32" s="45"/>
      <c r="K32" s="53">
        <f>SUM('RSD A'!C32)</f>
        <v>0</v>
      </c>
      <c r="L32" s="42">
        <f>SUM('RSD A'!D32)</f>
        <v>1</v>
      </c>
      <c r="M32" s="47">
        <f>SUM('RSD A'!E32)</f>
        <v>1</v>
      </c>
      <c r="N32" s="45"/>
      <c r="O32" s="53">
        <f>SUM('RSD B'!C32)</f>
        <v>0</v>
      </c>
      <c r="P32" s="42">
        <f>SUM('RSD B'!D32)</f>
        <v>0</v>
      </c>
      <c r="Q32" s="47">
        <f>SUM('RSD B'!E32)</f>
        <v>0</v>
      </c>
      <c r="R32" s="30"/>
      <c r="S32" s="53">
        <f>SUM('RSD C'!C32)</f>
        <v>0</v>
      </c>
      <c r="T32" s="42">
        <f>SUM('RSD C'!D32)</f>
        <v>0</v>
      </c>
      <c r="U32" s="47">
        <f>SUM('RSD C'!E32)</f>
        <v>0</v>
      </c>
      <c r="V32" s="30"/>
      <c r="W32" s="53">
        <f>SUM('RSD D'!C32)</f>
        <v>0</v>
      </c>
      <c r="X32" s="42">
        <f>SUM('RSD D'!D32)</f>
        <v>0</v>
      </c>
      <c r="Y32" s="97">
        <f>SUM('RSD D'!E32)</f>
        <v>0</v>
      </c>
      <c r="Z32" s="64"/>
    </row>
    <row r="33" spans="1:26" ht="12.75">
      <c r="A33" s="21" t="s">
        <v>21</v>
      </c>
      <c r="B33" t="s">
        <v>242</v>
      </c>
      <c r="C33" s="1" t="s">
        <v>239</v>
      </c>
      <c r="D33" s="21">
        <f t="shared" si="3"/>
        <v>0</v>
      </c>
      <c r="E33" s="28" t="s">
        <v>169</v>
      </c>
      <c r="F33" s="30" t="s">
        <v>169</v>
      </c>
      <c r="G33" s="67">
        <f>SUM(BLB!C33)</f>
        <v>0</v>
      </c>
      <c r="H33" s="68">
        <f>SUM(BLB!D33)</f>
        <v>0</v>
      </c>
      <c r="I33" s="47">
        <f>SUM(BLB!E33)</f>
        <v>0</v>
      </c>
      <c r="J33" s="45"/>
      <c r="K33" s="53">
        <f>SUM('RSD A'!C33)</f>
        <v>0</v>
      </c>
      <c r="L33" s="42">
        <f>SUM('RSD A'!D33)</f>
        <v>0</v>
      </c>
      <c r="M33" s="47">
        <f>SUM('RSD A'!E33)</f>
        <v>0</v>
      </c>
      <c r="N33" s="45"/>
      <c r="O33" s="53">
        <f>SUM('RSD B'!C33)</f>
        <v>0</v>
      </c>
      <c r="P33" s="42">
        <f>SUM('RSD B'!D33)</f>
        <v>0</v>
      </c>
      <c r="Q33" s="47">
        <f>SUM('RSD B'!E33)</f>
        <v>0</v>
      </c>
      <c r="R33" s="30"/>
      <c r="S33" s="53">
        <f>SUM('RSD C'!C33)</f>
        <v>0</v>
      </c>
      <c r="T33" s="42">
        <f>SUM('RSD C'!D33)</f>
        <v>0</v>
      </c>
      <c r="U33" s="47">
        <f>SUM('RSD C'!E33)</f>
        <v>0</v>
      </c>
      <c r="V33" s="30"/>
      <c r="W33" s="53">
        <f>SUM('RSD D'!C33)</f>
        <v>0</v>
      </c>
      <c r="X33" s="42">
        <f>SUM('RSD D'!D33)</f>
        <v>0</v>
      </c>
      <c r="Y33" s="97">
        <f>SUM('RSD D'!E33)</f>
        <v>0</v>
      </c>
      <c r="Z33" s="64"/>
    </row>
    <row r="34" spans="1:26" ht="12.75">
      <c r="A34" s="21" t="s">
        <v>21</v>
      </c>
      <c r="B34" t="s">
        <v>80</v>
      </c>
      <c r="C34" s="1" t="s">
        <v>65</v>
      </c>
      <c r="D34" s="28" t="s">
        <v>169</v>
      </c>
      <c r="E34" s="28" t="s">
        <v>169</v>
      </c>
      <c r="F34" s="30" t="s">
        <v>169</v>
      </c>
      <c r="G34" s="71" t="s">
        <v>169</v>
      </c>
      <c r="H34" s="71" t="s">
        <v>169</v>
      </c>
      <c r="I34" s="28" t="s">
        <v>169</v>
      </c>
      <c r="J34" s="28" t="s">
        <v>169</v>
      </c>
      <c r="K34" s="28" t="s">
        <v>169</v>
      </c>
      <c r="L34" s="28" t="s">
        <v>169</v>
      </c>
      <c r="M34" s="28" t="s">
        <v>169</v>
      </c>
      <c r="N34" s="28" t="s">
        <v>169</v>
      </c>
      <c r="O34" s="28" t="s">
        <v>169</v>
      </c>
      <c r="P34" s="28" t="s">
        <v>169</v>
      </c>
      <c r="Q34" s="28" t="s">
        <v>169</v>
      </c>
      <c r="R34" s="28" t="s">
        <v>169</v>
      </c>
      <c r="S34" s="28" t="s">
        <v>169</v>
      </c>
      <c r="T34" s="28" t="s">
        <v>169</v>
      </c>
      <c r="U34" s="28" t="s">
        <v>169</v>
      </c>
      <c r="V34" s="28" t="s">
        <v>169</v>
      </c>
      <c r="W34" s="28" t="s">
        <v>169</v>
      </c>
      <c r="X34" s="28" t="s">
        <v>169</v>
      </c>
      <c r="Y34" s="30" t="s">
        <v>169</v>
      </c>
      <c r="Z34" s="64"/>
    </row>
    <row r="35" spans="1:26" ht="12.75">
      <c r="A35" s="21" t="s">
        <v>21</v>
      </c>
      <c r="B35" t="s">
        <v>193</v>
      </c>
      <c r="C35" s="1" t="s">
        <v>194</v>
      </c>
      <c r="D35" s="28" t="s">
        <v>169</v>
      </c>
      <c r="E35" s="28" t="s">
        <v>169</v>
      </c>
      <c r="F35" s="30" t="s">
        <v>169</v>
      </c>
      <c r="G35" s="71" t="s">
        <v>169</v>
      </c>
      <c r="H35" s="71" t="s">
        <v>169</v>
      </c>
      <c r="I35" s="28" t="s">
        <v>169</v>
      </c>
      <c r="J35" s="28" t="s">
        <v>169</v>
      </c>
      <c r="K35" s="28" t="s">
        <v>169</v>
      </c>
      <c r="L35" s="28" t="s">
        <v>169</v>
      </c>
      <c r="M35" s="28" t="s">
        <v>169</v>
      </c>
      <c r="N35" s="28" t="s">
        <v>169</v>
      </c>
      <c r="O35" s="28" t="s">
        <v>169</v>
      </c>
      <c r="P35" s="28" t="s">
        <v>169</v>
      </c>
      <c r="Q35" s="28" t="s">
        <v>169</v>
      </c>
      <c r="R35" s="28" t="s">
        <v>169</v>
      </c>
      <c r="S35" s="28" t="s">
        <v>169</v>
      </c>
      <c r="T35" s="28" t="s">
        <v>169</v>
      </c>
      <c r="U35" s="28" t="s">
        <v>169</v>
      </c>
      <c r="V35" s="28" t="s">
        <v>169</v>
      </c>
      <c r="W35" s="28" t="s">
        <v>169</v>
      </c>
      <c r="X35" s="28" t="s">
        <v>169</v>
      </c>
      <c r="Y35" s="30" t="s">
        <v>169</v>
      </c>
      <c r="Z35" s="64"/>
    </row>
    <row r="36" spans="1:26" ht="12.75">
      <c r="A36" s="21" t="s">
        <v>21</v>
      </c>
      <c r="B36" t="s">
        <v>195</v>
      </c>
      <c r="C36" s="1" t="s">
        <v>196</v>
      </c>
      <c r="D36" s="28" t="s">
        <v>169</v>
      </c>
      <c r="E36" s="28" t="s">
        <v>169</v>
      </c>
      <c r="F36" s="30" t="s">
        <v>169</v>
      </c>
      <c r="G36" s="71" t="s">
        <v>169</v>
      </c>
      <c r="H36" s="71" t="s">
        <v>169</v>
      </c>
      <c r="I36" s="28" t="s">
        <v>169</v>
      </c>
      <c r="J36" s="28" t="s">
        <v>169</v>
      </c>
      <c r="K36" s="28" t="s">
        <v>169</v>
      </c>
      <c r="L36" s="28" t="s">
        <v>169</v>
      </c>
      <c r="M36" s="28" t="s">
        <v>169</v>
      </c>
      <c r="N36" s="28" t="s">
        <v>169</v>
      </c>
      <c r="O36" s="28" t="s">
        <v>169</v>
      </c>
      <c r="P36" s="28" t="s">
        <v>169</v>
      </c>
      <c r="Q36" s="28" t="s">
        <v>169</v>
      </c>
      <c r="R36" s="28" t="s">
        <v>169</v>
      </c>
      <c r="S36" s="28" t="s">
        <v>169</v>
      </c>
      <c r="T36" s="28" t="s">
        <v>169</v>
      </c>
      <c r="U36" s="28" t="s">
        <v>169</v>
      </c>
      <c r="V36" s="28" t="s">
        <v>169</v>
      </c>
      <c r="W36" s="28" t="s">
        <v>169</v>
      </c>
      <c r="X36" s="28" t="s">
        <v>169</v>
      </c>
      <c r="Y36" s="30" t="s">
        <v>169</v>
      </c>
      <c r="Z36" s="64"/>
    </row>
    <row r="37" spans="1:26" ht="12.75">
      <c r="A37" s="21"/>
      <c r="D37" s="21"/>
      <c r="E37" s="21"/>
      <c r="F37" s="21"/>
      <c r="G37" s="72"/>
      <c r="H37" s="72"/>
      <c r="I37" s="73"/>
      <c r="J37" s="74"/>
      <c r="K37" s="56"/>
      <c r="L37" s="56"/>
      <c r="M37" s="73"/>
      <c r="N37" s="74"/>
      <c r="O37" s="56"/>
      <c r="P37" s="56"/>
      <c r="Q37" s="56"/>
      <c r="R37" s="57"/>
      <c r="S37" s="56"/>
      <c r="T37" s="56"/>
      <c r="U37" s="56"/>
      <c r="V37" s="57"/>
      <c r="W37" s="56"/>
      <c r="X37" s="56"/>
      <c r="Y37" s="57"/>
      <c r="Z37" s="64"/>
    </row>
    <row r="38" spans="1:26" ht="12.75">
      <c r="A38" s="21" t="s">
        <v>22</v>
      </c>
      <c r="B38" t="s">
        <v>23</v>
      </c>
      <c r="C38" s="1" t="s">
        <v>40</v>
      </c>
      <c r="D38" s="21">
        <f aca="true" t="shared" si="4" ref="D38:D45">SUM(I38+M38+Q38+U38+Y38)</f>
        <v>65</v>
      </c>
      <c r="E38" s="21">
        <f>SUM(BLB!F38+'RSD A'!F38+'RSD B'!F38+'RSD C'!F38+'RSD D'!F38)</f>
        <v>68</v>
      </c>
      <c r="F38" s="21">
        <f>SUM(D38+D42+D53-E38)</f>
        <v>-3</v>
      </c>
      <c r="G38" s="67">
        <f>SUM(BLB!C38)</f>
        <v>0</v>
      </c>
      <c r="H38" s="68">
        <f>SUM(BLB!D38)</f>
        <v>0</v>
      </c>
      <c r="I38" s="47">
        <f>SUM(BLB!E38)</f>
        <v>0</v>
      </c>
      <c r="J38" s="44"/>
      <c r="K38" s="53">
        <f>SUM('RSD A'!C38)</f>
        <v>1</v>
      </c>
      <c r="L38" s="42">
        <f>SUM('RSD A'!D38)</f>
        <v>9</v>
      </c>
      <c r="M38" s="47">
        <f>SUM('RSD A'!E38)</f>
        <v>10</v>
      </c>
      <c r="N38" s="44"/>
      <c r="O38" s="53">
        <f>SUM('RSD B'!C38)</f>
        <v>3</v>
      </c>
      <c r="P38" s="42">
        <f>SUM('RSD B'!D38)</f>
        <v>9</v>
      </c>
      <c r="Q38" s="47">
        <f>SUM('RSD B'!E38)</f>
        <v>12</v>
      </c>
      <c r="R38" s="28"/>
      <c r="S38" s="53">
        <f>SUM('RSD C'!C38)</f>
        <v>17</v>
      </c>
      <c r="T38" s="42">
        <f>SUM('RSD C'!D38)</f>
        <v>17</v>
      </c>
      <c r="U38" s="47">
        <f>SUM('RSD C'!E38)</f>
        <v>34</v>
      </c>
      <c r="V38" s="28"/>
      <c r="W38" s="53">
        <f>SUM('RSD D'!C38)</f>
        <v>5</v>
      </c>
      <c r="X38" s="42">
        <f>SUM('RSD D'!D38)</f>
        <v>4</v>
      </c>
      <c r="Y38" s="97">
        <f>SUM('RSD D'!E38)</f>
        <v>9</v>
      </c>
      <c r="Z38" s="64"/>
    </row>
    <row r="39" spans="1:26" ht="12.75">
      <c r="A39" s="21" t="s">
        <v>22</v>
      </c>
      <c r="B39" t="s">
        <v>24</v>
      </c>
      <c r="C39" s="1" t="s">
        <v>41</v>
      </c>
      <c r="D39" s="21">
        <f t="shared" si="4"/>
        <v>5</v>
      </c>
      <c r="E39" s="21">
        <f>SUM(BLB!F39+'RSD A'!F39+'RSD B'!F39+'RSD C'!F39+'RSD D'!F39)</f>
        <v>5</v>
      </c>
      <c r="F39" s="21">
        <f>SUM(D39+D52-E39)</f>
        <v>0</v>
      </c>
      <c r="G39" s="67">
        <f>SUM(BLB!C39)</f>
        <v>0</v>
      </c>
      <c r="H39" s="68">
        <f>SUM(BLB!D39)</f>
        <v>0</v>
      </c>
      <c r="I39" s="47">
        <f>SUM(BLB!E39)</f>
        <v>0</v>
      </c>
      <c r="J39" s="44"/>
      <c r="K39" s="53">
        <f>SUM('RSD A'!C39)</f>
        <v>0</v>
      </c>
      <c r="L39" s="42">
        <f>SUM('RSD A'!D39)</f>
        <v>1</v>
      </c>
      <c r="M39" s="47">
        <f>SUM('RSD A'!E39)</f>
        <v>1</v>
      </c>
      <c r="N39" s="44"/>
      <c r="O39" s="53">
        <f>SUM('RSD B'!C39)</f>
        <v>0</v>
      </c>
      <c r="P39" s="42">
        <f>SUM('RSD B'!D39)</f>
        <v>0</v>
      </c>
      <c r="Q39" s="47">
        <f>SUM('RSD B'!E39)</f>
        <v>0</v>
      </c>
      <c r="R39" s="28"/>
      <c r="S39" s="53">
        <f>SUM('RSD C'!C39)</f>
        <v>0</v>
      </c>
      <c r="T39" s="42">
        <f>SUM('RSD C'!D39)</f>
        <v>0</v>
      </c>
      <c r="U39" s="47">
        <f>SUM('RSD C'!E39)</f>
        <v>0</v>
      </c>
      <c r="V39" s="28"/>
      <c r="W39" s="53">
        <f>SUM('RSD D'!C39)</f>
        <v>1</v>
      </c>
      <c r="X39" s="42">
        <f>SUM('RSD D'!D39)</f>
        <v>3</v>
      </c>
      <c r="Y39" s="97">
        <f>SUM('RSD D'!E39)</f>
        <v>4</v>
      </c>
      <c r="Z39" s="64"/>
    </row>
    <row r="40" spans="1:26" ht="12.75">
      <c r="A40" s="21" t="s">
        <v>22</v>
      </c>
      <c r="B40" t="s">
        <v>25</v>
      </c>
      <c r="C40" s="1" t="s">
        <v>42</v>
      </c>
      <c r="D40" s="21">
        <f t="shared" si="4"/>
        <v>38</v>
      </c>
      <c r="E40" s="21">
        <f>SUM(BLB!F40+'RSD A'!F40+'RSD B'!F40+'RSD C'!F40+'RSD D'!F40)</f>
        <v>38</v>
      </c>
      <c r="F40" s="21">
        <f>SUM(D40+D51-E40)</f>
        <v>3</v>
      </c>
      <c r="G40" s="67">
        <f>SUM(BLB!C40)</f>
        <v>0</v>
      </c>
      <c r="H40" s="68">
        <f>SUM(BLB!D40)</f>
        <v>1</v>
      </c>
      <c r="I40" s="47">
        <f>SUM(BLB!E40)</f>
        <v>1</v>
      </c>
      <c r="J40" s="44"/>
      <c r="K40" s="53">
        <f>SUM('RSD A'!C40)</f>
        <v>5</v>
      </c>
      <c r="L40" s="42">
        <f>SUM('RSD A'!D40)</f>
        <v>1</v>
      </c>
      <c r="M40" s="47">
        <f>SUM('RSD A'!E40)</f>
        <v>6</v>
      </c>
      <c r="N40" s="44"/>
      <c r="O40" s="53">
        <f>SUM('RSD B'!C40)</f>
        <v>8</v>
      </c>
      <c r="P40" s="42">
        <f>SUM('RSD B'!D40)</f>
        <v>6</v>
      </c>
      <c r="Q40" s="47">
        <f>SUM('RSD B'!E40)</f>
        <v>14</v>
      </c>
      <c r="R40" s="28"/>
      <c r="S40" s="53">
        <f>SUM('RSD C'!C40)</f>
        <v>2</v>
      </c>
      <c r="T40" s="42">
        <f>SUM('RSD C'!D40)</f>
        <v>8</v>
      </c>
      <c r="U40" s="47">
        <f>SUM('RSD C'!E40)</f>
        <v>10</v>
      </c>
      <c r="V40" s="28"/>
      <c r="W40" s="53">
        <f>SUM('RSD D'!C40)</f>
        <v>4</v>
      </c>
      <c r="X40" s="42">
        <f>SUM('RSD D'!D40)</f>
        <v>3</v>
      </c>
      <c r="Y40" s="97">
        <f>SUM('RSD D'!E40)</f>
        <v>7</v>
      </c>
      <c r="Z40" s="64"/>
    </row>
    <row r="41" spans="1:26" ht="12.75">
      <c r="A41" s="21" t="s">
        <v>22</v>
      </c>
      <c r="B41" t="s">
        <v>26</v>
      </c>
      <c r="C41" s="1" t="s">
        <v>43</v>
      </c>
      <c r="D41" s="21">
        <f t="shared" si="4"/>
        <v>135</v>
      </c>
      <c r="E41" s="21">
        <f>SUM(BLB!F41+'RSD A'!F41+'RSD B'!F41+'RSD C'!F41+'RSD D'!F41)</f>
        <v>148</v>
      </c>
      <c r="F41" s="21">
        <f>SUM(D41+D19+D49-E41)</f>
        <v>-2</v>
      </c>
      <c r="G41" s="67">
        <f>SUM(BLB!C41)</f>
        <v>0</v>
      </c>
      <c r="H41" s="68">
        <f>SUM(BLB!D41)</f>
        <v>1</v>
      </c>
      <c r="I41" s="47">
        <f>SUM(BLB!E41)</f>
        <v>1</v>
      </c>
      <c r="J41" s="44"/>
      <c r="K41" s="53">
        <f>SUM('RSD A'!C41)</f>
        <v>18</v>
      </c>
      <c r="L41" s="42">
        <f>SUM('RSD A'!D41)</f>
        <v>8</v>
      </c>
      <c r="M41" s="47">
        <f>SUM('RSD A'!E41)</f>
        <v>26</v>
      </c>
      <c r="N41" s="44"/>
      <c r="O41" s="53">
        <f>SUM('RSD B'!C41)</f>
        <v>28</v>
      </c>
      <c r="P41" s="42">
        <f>SUM('RSD B'!D41)</f>
        <v>25</v>
      </c>
      <c r="Q41" s="47">
        <f>SUM('RSD B'!E41)</f>
        <v>53</v>
      </c>
      <c r="R41" s="28"/>
      <c r="S41" s="53">
        <f>SUM('RSD C'!C41)</f>
        <v>20</v>
      </c>
      <c r="T41" s="42">
        <f>SUM('RSD C'!D41)</f>
        <v>19</v>
      </c>
      <c r="U41" s="47">
        <f>SUM('RSD C'!E41)</f>
        <v>39</v>
      </c>
      <c r="V41" s="28"/>
      <c r="W41" s="53">
        <f>SUM('RSD D'!C41)</f>
        <v>5</v>
      </c>
      <c r="X41" s="42">
        <f>SUM('RSD D'!D41)</f>
        <v>11</v>
      </c>
      <c r="Y41" s="97">
        <f>SUM('RSD D'!E41)</f>
        <v>16</v>
      </c>
      <c r="Z41" s="64"/>
    </row>
    <row r="42" spans="1:26" ht="12.75">
      <c r="A42" s="21" t="s">
        <v>22</v>
      </c>
      <c r="B42" t="s">
        <v>27</v>
      </c>
      <c r="C42" s="1" t="s">
        <v>40</v>
      </c>
      <c r="D42" s="21">
        <f t="shared" si="4"/>
        <v>0</v>
      </c>
      <c r="E42" s="28" t="s">
        <v>169</v>
      </c>
      <c r="F42" s="30" t="s">
        <v>169</v>
      </c>
      <c r="G42" s="67">
        <f>SUM(BLB!C42)</f>
        <v>0</v>
      </c>
      <c r="H42" s="68">
        <f>SUM(BLB!D42)</f>
        <v>0</v>
      </c>
      <c r="I42" s="47">
        <f>SUM(BLB!E42)</f>
        <v>0</v>
      </c>
      <c r="J42" s="45"/>
      <c r="K42" s="53">
        <f>SUM('RSD A'!C42)</f>
        <v>0</v>
      </c>
      <c r="L42" s="42">
        <f>SUM('RSD A'!D42)</f>
        <v>0</v>
      </c>
      <c r="M42" s="47">
        <f>SUM('RSD A'!E42)</f>
        <v>0</v>
      </c>
      <c r="N42" s="45"/>
      <c r="O42" s="53">
        <f>SUM('RSD B'!C42)</f>
        <v>0</v>
      </c>
      <c r="P42" s="42">
        <f>SUM('RSD B'!D42)</f>
        <v>0</v>
      </c>
      <c r="Q42" s="47">
        <f>SUM('RSD B'!E42)</f>
        <v>0</v>
      </c>
      <c r="R42" s="30"/>
      <c r="S42" s="53">
        <f>SUM('RSD C'!C42)</f>
        <v>0</v>
      </c>
      <c r="T42" s="42">
        <f>SUM('RSD C'!D42)</f>
        <v>0</v>
      </c>
      <c r="U42" s="47">
        <f>SUM('RSD C'!E42)</f>
        <v>0</v>
      </c>
      <c r="V42" s="30"/>
      <c r="W42" s="53">
        <f>SUM('RSD D'!C42)</f>
        <v>0</v>
      </c>
      <c r="X42" s="42">
        <f>SUM('RSD D'!D42)</f>
        <v>0</v>
      </c>
      <c r="Y42" s="97">
        <f>SUM('RSD D'!E42)</f>
        <v>0</v>
      </c>
      <c r="Z42" s="64"/>
    </row>
    <row r="43" spans="1:26" ht="12.75">
      <c r="A43" s="21" t="s">
        <v>22</v>
      </c>
      <c r="B43" t="s">
        <v>28</v>
      </c>
      <c r="C43" s="1" t="s">
        <v>44</v>
      </c>
      <c r="D43" s="21">
        <f t="shared" si="4"/>
        <v>29</v>
      </c>
      <c r="E43" s="21">
        <f>SUM(BLB!F43+'RSD A'!F43+'RSD B'!F43+'RSD C'!F43+'RSD D'!F43)</f>
        <v>32</v>
      </c>
      <c r="F43" s="21">
        <f>SUM(D43+D50-E43)</f>
        <v>-2</v>
      </c>
      <c r="G43" s="67">
        <f>SUM(BLB!C43)</f>
        <v>2</v>
      </c>
      <c r="H43" s="68">
        <f>SUM(BLB!D43)</f>
        <v>0</v>
      </c>
      <c r="I43" s="47">
        <f>SUM(BLB!E43)</f>
        <v>2</v>
      </c>
      <c r="J43" s="44"/>
      <c r="K43" s="53">
        <f>SUM('RSD A'!C43)</f>
        <v>6</v>
      </c>
      <c r="L43" s="42">
        <f>SUM('RSD A'!D43)</f>
        <v>2</v>
      </c>
      <c r="M43" s="47">
        <f>SUM('RSD A'!E43)</f>
        <v>8</v>
      </c>
      <c r="N43" s="44"/>
      <c r="O43" s="53">
        <f>SUM('RSD B'!C43)</f>
        <v>3</v>
      </c>
      <c r="P43" s="42">
        <f>SUM('RSD B'!D43)</f>
        <v>3</v>
      </c>
      <c r="Q43" s="47">
        <f>SUM('RSD B'!E43)</f>
        <v>6</v>
      </c>
      <c r="R43" s="28"/>
      <c r="S43" s="53">
        <f>SUM('RSD C'!C43)</f>
        <v>6</v>
      </c>
      <c r="T43" s="42">
        <f>SUM('RSD C'!D43)</f>
        <v>4</v>
      </c>
      <c r="U43" s="47">
        <f>SUM('RSD C'!E43)</f>
        <v>10</v>
      </c>
      <c r="V43" s="28"/>
      <c r="W43" s="53">
        <f>SUM('RSD D'!C43)</f>
        <v>2</v>
      </c>
      <c r="X43" s="42">
        <f>SUM('RSD D'!D43)</f>
        <v>1</v>
      </c>
      <c r="Y43" s="97">
        <f>SUM('RSD D'!E43)</f>
        <v>3</v>
      </c>
      <c r="Z43" s="64"/>
    </row>
    <row r="44" spans="1:26" ht="12.75">
      <c r="A44" s="21" t="s">
        <v>29</v>
      </c>
      <c r="B44" t="s">
        <v>189</v>
      </c>
      <c r="C44" s="1" t="s">
        <v>45</v>
      </c>
      <c r="D44" s="21">
        <f t="shared" si="4"/>
        <v>6</v>
      </c>
      <c r="E44" s="21">
        <f>SUM(BLB!F44+'RSD A'!F44+'RSD B'!F44+'RSD C'!F44+'RSD D'!F44)</f>
        <v>4</v>
      </c>
      <c r="F44" s="21">
        <f>SUM(D44-E44)</f>
        <v>2</v>
      </c>
      <c r="G44" s="67">
        <f>SUM(BLB!C44)</f>
        <v>1</v>
      </c>
      <c r="H44" s="68">
        <f>SUM(BLB!D44)</f>
        <v>0</v>
      </c>
      <c r="I44" s="47">
        <f>SUM(BLB!E44)</f>
        <v>1</v>
      </c>
      <c r="J44" s="44"/>
      <c r="K44" s="53">
        <f>SUM('RSD A'!C44)</f>
        <v>1</v>
      </c>
      <c r="L44" s="42">
        <f>SUM('RSD A'!D44)</f>
        <v>0</v>
      </c>
      <c r="M44" s="47">
        <f>SUM('RSD A'!E44)</f>
        <v>1</v>
      </c>
      <c r="N44" s="44"/>
      <c r="O44" s="53">
        <f>SUM('RSD B'!C44)</f>
        <v>1</v>
      </c>
      <c r="P44" s="42">
        <f>SUM('RSD B'!D44)</f>
        <v>1</v>
      </c>
      <c r="Q44" s="47">
        <f>SUM('RSD B'!E44)</f>
        <v>2</v>
      </c>
      <c r="R44" s="28"/>
      <c r="S44" s="53">
        <f>SUM('RSD C'!C44)</f>
        <v>0</v>
      </c>
      <c r="T44" s="42">
        <f>SUM('RSD C'!D44)</f>
        <v>1</v>
      </c>
      <c r="U44" s="47">
        <f>SUM('RSD C'!E44)</f>
        <v>1</v>
      </c>
      <c r="V44" s="28"/>
      <c r="W44" s="53">
        <f>SUM('RSD D'!C44)</f>
        <v>0</v>
      </c>
      <c r="X44" s="42">
        <f>SUM('RSD D'!D44)</f>
        <v>1</v>
      </c>
      <c r="Y44" s="97">
        <f>SUM('RSD D'!E44)</f>
        <v>1</v>
      </c>
      <c r="Z44" s="64"/>
    </row>
    <row r="45" spans="1:26" ht="12.75">
      <c r="A45" s="21" t="s">
        <v>29</v>
      </c>
      <c r="B45" t="s">
        <v>190</v>
      </c>
      <c r="C45" s="1" t="s">
        <v>46</v>
      </c>
      <c r="D45" s="21">
        <f t="shared" si="4"/>
        <v>6</v>
      </c>
      <c r="E45" s="21">
        <f>SUM(BLB!F45+'RSD A'!F45+'RSD B'!F45+'RSD C'!F45+'RSD D'!F45)</f>
        <v>5</v>
      </c>
      <c r="F45" s="21">
        <f>SUM(D45-E45)</f>
        <v>1</v>
      </c>
      <c r="G45" s="67">
        <f>SUM(BLB!C45)</f>
        <v>0</v>
      </c>
      <c r="H45" s="68">
        <f>SUM(BLB!D45)</f>
        <v>0</v>
      </c>
      <c r="I45" s="47">
        <f>SUM(BLB!E45)</f>
        <v>0</v>
      </c>
      <c r="J45" s="44"/>
      <c r="K45" s="53">
        <f>SUM('RSD A'!C45)</f>
        <v>1</v>
      </c>
      <c r="L45" s="42">
        <f>SUM('RSD A'!D45)</f>
        <v>3</v>
      </c>
      <c r="M45" s="47">
        <f>SUM('RSD A'!E45)</f>
        <v>4</v>
      </c>
      <c r="N45" s="44"/>
      <c r="O45" s="53">
        <f>SUM('RSD B'!C45)</f>
        <v>0</v>
      </c>
      <c r="P45" s="42">
        <f>SUM('RSD B'!D45)</f>
        <v>0</v>
      </c>
      <c r="Q45" s="47">
        <f>SUM('RSD B'!E45)</f>
        <v>0</v>
      </c>
      <c r="R45" s="28"/>
      <c r="S45" s="53">
        <f>SUM('RSD C'!C45)</f>
        <v>0</v>
      </c>
      <c r="T45" s="42">
        <f>SUM('RSD C'!D45)</f>
        <v>0</v>
      </c>
      <c r="U45" s="47">
        <f>SUM('RSD C'!E45)</f>
        <v>0</v>
      </c>
      <c r="V45" s="28"/>
      <c r="W45" s="53">
        <f>SUM('RSD D'!C45)</f>
        <v>0</v>
      </c>
      <c r="X45" s="42">
        <f>SUM('RSD D'!D45)</f>
        <v>2</v>
      </c>
      <c r="Y45" s="97">
        <f>SUM('RSD D'!E45)</f>
        <v>2</v>
      </c>
      <c r="Z45" s="64"/>
    </row>
    <row r="46" spans="1:26" ht="12.75">
      <c r="A46" s="21"/>
      <c r="D46" s="21"/>
      <c r="E46" s="21"/>
      <c r="F46" s="21"/>
      <c r="G46" s="72"/>
      <c r="H46" s="72"/>
      <c r="I46" s="73"/>
      <c r="J46" s="74"/>
      <c r="K46" s="56"/>
      <c r="L46" s="56"/>
      <c r="M46" s="73"/>
      <c r="N46" s="74"/>
      <c r="O46" s="56"/>
      <c r="P46" s="56"/>
      <c r="Q46" s="56"/>
      <c r="R46" s="57"/>
      <c r="S46" s="56"/>
      <c r="T46" s="56"/>
      <c r="U46" s="56"/>
      <c r="V46" s="57"/>
      <c r="W46" s="56"/>
      <c r="X46" s="56"/>
      <c r="Y46" s="57"/>
      <c r="Z46" s="64"/>
    </row>
    <row r="47" spans="1:26" ht="12.75">
      <c r="A47" s="21" t="s">
        <v>31</v>
      </c>
      <c r="B47" t="s">
        <v>12</v>
      </c>
      <c r="C47" s="1" t="s">
        <v>47</v>
      </c>
      <c r="D47" s="21">
        <f aca="true" t="shared" si="5" ref="D47:D55">SUM(I47+M47+Q47+U47+Y47)</f>
        <v>31</v>
      </c>
      <c r="E47" s="21">
        <f>SUM(BLB!F47+'RSD A'!F47+'RSD B'!F47+'RSD C'!F47+'RSD D'!F47)</f>
        <v>121</v>
      </c>
      <c r="F47" s="21">
        <f>SUM(D13+D14+D20+D47+D54+D55-E47)</f>
        <v>7</v>
      </c>
      <c r="G47" s="67">
        <f>SUM(BLB!C47)</f>
        <v>6</v>
      </c>
      <c r="H47" s="68">
        <f>SUM(BLB!D47)</f>
        <v>1</v>
      </c>
      <c r="I47" s="47">
        <f>SUM(BLB!E47)</f>
        <v>7</v>
      </c>
      <c r="J47" s="44"/>
      <c r="K47" s="53">
        <f>SUM('RSD A'!C47)</f>
        <v>3</v>
      </c>
      <c r="L47" s="42">
        <f>SUM('RSD A'!D47)</f>
        <v>1</v>
      </c>
      <c r="M47" s="47">
        <f>SUM('RSD A'!E47)</f>
        <v>4</v>
      </c>
      <c r="N47" s="44"/>
      <c r="O47" s="53">
        <f>SUM('RSD B'!C47)</f>
        <v>4</v>
      </c>
      <c r="P47" s="42">
        <f>SUM('RSD B'!D47)</f>
        <v>2</v>
      </c>
      <c r="Q47" s="47">
        <f>SUM('RSD B'!E47)</f>
        <v>6</v>
      </c>
      <c r="R47" s="28"/>
      <c r="S47" s="53">
        <f>SUM('RSD C'!C47)</f>
        <v>6</v>
      </c>
      <c r="T47" s="42">
        <f>SUM('RSD C'!D47)</f>
        <v>4</v>
      </c>
      <c r="U47" s="47">
        <f>SUM('RSD C'!E47)</f>
        <v>10</v>
      </c>
      <c r="V47" s="28"/>
      <c r="W47" s="53">
        <f>SUM('RSD D'!C47)</f>
        <v>3</v>
      </c>
      <c r="X47" s="42">
        <f>SUM('RSD D'!D47)</f>
        <v>1</v>
      </c>
      <c r="Y47" s="97">
        <f>SUM('RSD D'!E47)</f>
        <v>4</v>
      </c>
      <c r="Z47" s="64"/>
    </row>
    <row r="48" spans="1:26" ht="12.75">
      <c r="A48" s="21" t="s">
        <v>31</v>
      </c>
      <c r="B48" t="s">
        <v>203</v>
      </c>
      <c r="C48" s="1" t="s">
        <v>191</v>
      </c>
      <c r="D48" s="21">
        <f t="shared" si="5"/>
        <v>0</v>
      </c>
      <c r="E48" s="30" t="s">
        <v>169</v>
      </c>
      <c r="F48" s="30" t="s">
        <v>169</v>
      </c>
      <c r="G48" s="67">
        <f>SUM(BLB!C48)</f>
        <v>0</v>
      </c>
      <c r="H48" s="68">
        <f>SUM(BLB!D48)</f>
        <v>0</v>
      </c>
      <c r="I48" s="47">
        <f>SUM(BLB!E48)</f>
        <v>0</v>
      </c>
      <c r="J48" s="44"/>
      <c r="K48" s="53">
        <f>SUM('RSD A'!C48)</f>
        <v>0</v>
      </c>
      <c r="L48" s="42">
        <f>SUM('RSD A'!D48)</f>
        <v>0</v>
      </c>
      <c r="M48" s="47">
        <f>SUM('RSD A'!E48)</f>
        <v>0</v>
      </c>
      <c r="N48" s="44"/>
      <c r="O48" s="53">
        <f>SUM('RSD B'!C48)</f>
        <v>0</v>
      </c>
      <c r="P48" s="42">
        <f>SUM('RSD B'!D48)</f>
        <v>0</v>
      </c>
      <c r="Q48" s="47">
        <f>SUM('RSD B'!E48)</f>
        <v>0</v>
      </c>
      <c r="R48" s="28"/>
      <c r="S48" s="53">
        <f>SUM('RSD C'!C48)</f>
        <v>0</v>
      </c>
      <c r="T48" s="42">
        <f>SUM('RSD C'!D48)</f>
        <v>0</v>
      </c>
      <c r="U48" s="47">
        <f>SUM('RSD C'!E48)</f>
        <v>0</v>
      </c>
      <c r="V48" s="28"/>
      <c r="W48" s="53">
        <f>SUM('RSD D'!C48)</f>
        <v>0</v>
      </c>
      <c r="X48" s="42">
        <f>SUM('RSD D'!D48)</f>
        <v>0</v>
      </c>
      <c r="Y48" s="97">
        <f>SUM('RSD D'!E48)</f>
        <v>0</v>
      </c>
      <c r="Z48" s="64"/>
    </row>
    <row r="49" spans="1:26" ht="12.75">
      <c r="A49" s="21" t="s">
        <v>31</v>
      </c>
      <c r="B49" t="s">
        <v>217</v>
      </c>
      <c r="C49" s="1" t="s">
        <v>212</v>
      </c>
      <c r="D49" s="21">
        <f t="shared" si="5"/>
        <v>11</v>
      </c>
      <c r="E49" s="30" t="s">
        <v>169</v>
      </c>
      <c r="F49" s="30" t="s">
        <v>169</v>
      </c>
      <c r="G49" s="67">
        <f>SUM(BLB!C49)</f>
        <v>0</v>
      </c>
      <c r="H49" s="68">
        <f>SUM(BLB!D49)</f>
        <v>0</v>
      </c>
      <c r="I49" s="47">
        <f>SUM(BLB!E49)</f>
        <v>0</v>
      </c>
      <c r="J49" s="44"/>
      <c r="K49" s="53">
        <f>SUM('RSD A'!C49)</f>
        <v>1</v>
      </c>
      <c r="L49" s="42">
        <f>SUM('RSD A'!D49)</f>
        <v>1</v>
      </c>
      <c r="M49" s="47">
        <f>SUM('RSD A'!E49)</f>
        <v>2</v>
      </c>
      <c r="N49" s="44"/>
      <c r="O49" s="53">
        <f>SUM('RSD B'!C49)</f>
        <v>0</v>
      </c>
      <c r="P49" s="42">
        <f>SUM('RSD B'!D49)</f>
        <v>0</v>
      </c>
      <c r="Q49" s="47">
        <f>SUM('RSD B'!E49)</f>
        <v>0</v>
      </c>
      <c r="R49" s="28"/>
      <c r="S49" s="53">
        <f>SUM('RSD C'!C49)</f>
        <v>2</v>
      </c>
      <c r="T49" s="42">
        <f>SUM('RSD C'!D49)</f>
        <v>0</v>
      </c>
      <c r="U49" s="47">
        <f>SUM('RSD C'!E49)</f>
        <v>2</v>
      </c>
      <c r="V49" s="28"/>
      <c r="W49" s="53">
        <f>SUM('RSD D'!C49)</f>
        <v>6</v>
      </c>
      <c r="X49" s="42">
        <f>SUM('RSD D'!D49)</f>
        <v>1</v>
      </c>
      <c r="Y49" s="97">
        <f>SUM('RSD D'!E49)</f>
        <v>7</v>
      </c>
      <c r="Z49" s="64"/>
    </row>
    <row r="50" spans="1:26" ht="12.75">
      <c r="A50" s="21" t="s">
        <v>31</v>
      </c>
      <c r="B50" t="s">
        <v>218</v>
      </c>
      <c r="C50" s="1" t="s">
        <v>213</v>
      </c>
      <c r="D50" s="21">
        <f t="shared" si="5"/>
        <v>1</v>
      </c>
      <c r="E50" s="30" t="s">
        <v>169</v>
      </c>
      <c r="F50" s="30" t="s">
        <v>169</v>
      </c>
      <c r="G50" s="67">
        <f>SUM(BLB!C50)</f>
        <v>0</v>
      </c>
      <c r="H50" s="68">
        <f>SUM(BLB!D50)</f>
        <v>1</v>
      </c>
      <c r="I50" s="47">
        <f>SUM(BLB!E50)</f>
        <v>1</v>
      </c>
      <c r="J50" s="44"/>
      <c r="K50" s="53">
        <f>SUM('RSD A'!C50)</f>
        <v>0</v>
      </c>
      <c r="L50" s="42">
        <f>SUM('RSD A'!D50)</f>
        <v>0</v>
      </c>
      <c r="M50" s="47">
        <f>SUM('RSD A'!E50)</f>
        <v>0</v>
      </c>
      <c r="N50" s="44"/>
      <c r="O50" s="53">
        <f>SUM('RSD B'!C50)</f>
        <v>0</v>
      </c>
      <c r="P50" s="42">
        <f>SUM('RSD B'!D50)</f>
        <v>0</v>
      </c>
      <c r="Q50" s="47">
        <f>SUM('RSD B'!E50)</f>
        <v>0</v>
      </c>
      <c r="R50" s="28"/>
      <c r="S50" s="53">
        <f>SUM('RSD C'!C50)</f>
        <v>0</v>
      </c>
      <c r="T50" s="42">
        <f>SUM('RSD C'!D50)</f>
        <v>0</v>
      </c>
      <c r="U50" s="47">
        <f>SUM('RSD C'!E50)</f>
        <v>0</v>
      </c>
      <c r="V50" s="28"/>
      <c r="W50" s="53">
        <f>SUM('RSD D'!C50)</f>
        <v>0</v>
      </c>
      <c r="X50" s="42">
        <f>SUM('RSD D'!D50)</f>
        <v>0</v>
      </c>
      <c r="Y50" s="97">
        <f>SUM('RSD D'!E50)</f>
        <v>0</v>
      </c>
      <c r="Z50" s="64"/>
    </row>
    <row r="51" spans="1:26" ht="12.75">
      <c r="A51" s="21" t="s">
        <v>31</v>
      </c>
      <c r="B51" t="s">
        <v>219</v>
      </c>
      <c r="C51" s="1" t="s">
        <v>214</v>
      </c>
      <c r="D51" s="21">
        <f t="shared" si="5"/>
        <v>3</v>
      </c>
      <c r="E51" s="30" t="s">
        <v>169</v>
      </c>
      <c r="F51" s="30" t="s">
        <v>169</v>
      </c>
      <c r="G51" s="67">
        <f>SUM(BLB!C51)</f>
        <v>0</v>
      </c>
      <c r="H51" s="68">
        <f>SUM(BLB!D51)</f>
        <v>0</v>
      </c>
      <c r="I51" s="47">
        <f>SUM(BLB!E51)</f>
        <v>0</v>
      </c>
      <c r="J51" s="44"/>
      <c r="K51" s="53">
        <f>SUM('RSD A'!C51)</f>
        <v>1</v>
      </c>
      <c r="L51" s="42">
        <f>SUM('RSD A'!D51)</f>
        <v>1</v>
      </c>
      <c r="M51" s="47">
        <f>SUM('RSD A'!E51)</f>
        <v>2</v>
      </c>
      <c r="N51" s="44"/>
      <c r="O51" s="53">
        <f>SUM('RSD B'!C51)</f>
        <v>0</v>
      </c>
      <c r="P51" s="42">
        <f>SUM('RSD B'!D51)</f>
        <v>0</v>
      </c>
      <c r="Q51" s="47">
        <f>SUM('RSD B'!E51)</f>
        <v>0</v>
      </c>
      <c r="R51" s="28"/>
      <c r="S51" s="53">
        <f>SUM('RSD C'!C51)</f>
        <v>1</v>
      </c>
      <c r="T51" s="42">
        <f>SUM('RSD C'!D51)</f>
        <v>0</v>
      </c>
      <c r="U51" s="47">
        <f>SUM('RSD C'!E51)</f>
        <v>1</v>
      </c>
      <c r="V51" s="28"/>
      <c r="W51" s="53">
        <f>SUM('RSD D'!C51)</f>
        <v>0</v>
      </c>
      <c r="X51" s="42">
        <f>SUM('RSD D'!D51)</f>
        <v>0</v>
      </c>
      <c r="Y51" s="97">
        <f>SUM('RSD D'!E51)</f>
        <v>0</v>
      </c>
      <c r="Z51" s="64"/>
    </row>
    <row r="52" spans="1:26" ht="12.75">
      <c r="A52" s="21" t="s">
        <v>31</v>
      </c>
      <c r="B52" t="s">
        <v>220</v>
      </c>
      <c r="C52" s="1" t="s">
        <v>215</v>
      </c>
      <c r="D52" s="21">
        <f t="shared" si="5"/>
        <v>0</v>
      </c>
      <c r="E52" s="30" t="s">
        <v>169</v>
      </c>
      <c r="F52" s="30" t="s">
        <v>169</v>
      </c>
      <c r="G52" s="67">
        <f>SUM(BLB!C52)</f>
        <v>0</v>
      </c>
      <c r="H52" s="68">
        <f>SUM(BLB!D52)</f>
        <v>0</v>
      </c>
      <c r="I52" s="47">
        <f>SUM(BLB!E52)</f>
        <v>0</v>
      </c>
      <c r="J52" s="44"/>
      <c r="K52" s="53">
        <f>SUM('RSD A'!C52)</f>
        <v>0</v>
      </c>
      <c r="L52" s="42">
        <f>SUM('RSD A'!D52)</f>
        <v>0</v>
      </c>
      <c r="M52" s="47">
        <f>SUM('RSD A'!E52)</f>
        <v>0</v>
      </c>
      <c r="N52" s="44"/>
      <c r="O52" s="53">
        <f>SUM('RSD B'!C52)</f>
        <v>0</v>
      </c>
      <c r="P52" s="42">
        <f>SUM('RSD B'!D52)</f>
        <v>0</v>
      </c>
      <c r="Q52" s="47">
        <f>SUM('RSD B'!E52)</f>
        <v>0</v>
      </c>
      <c r="R52" s="28"/>
      <c r="S52" s="53">
        <f>SUM('RSD C'!C52)</f>
        <v>0</v>
      </c>
      <c r="T52" s="42">
        <f>SUM('RSD C'!D52)</f>
        <v>0</v>
      </c>
      <c r="U52" s="47">
        <f>SUM('RSD C'!E52)</f>
        <v>0</v>
      </c>
      <c r="V52" s="28"/>
      <c r="W52" s="53">
        <f>SUM('RSD D'!C52)</f>
        <v>0</v>
      </c>
      <c r="X52" s="42">
        <f>SUM('RSD D'!D52)</f>
        <v>0</v>
      </c>
      <c r="Y52" s="97">
        <f>SUM('RSD D'!E52)</f>
        <v>0</v>
      </c>
      <c r="Z52" s="64"/>
    </row>
    <row r="53" spans="1:26" ht="12.75">
      <c r="A53" s="21" t="s">
        <v>31</v>
      </c>
      <c r="B53" t="s">
        <v>221</v>
      </c>
      <c r="C53" s="1" t="s">
        <v>216</v>
      </c>
      <c r="D53" s="21">
        <f t="shared" si="5"/>
        <v>0</v>
      </c>
      <c r="E53" s="30" t="s">
        <v>169</v>
      </c>
      <c r="F53" s="30" t="s">
        <v>169</v>
      </c>
      <c r="G53" s="67">
        <f>SUM(BLB!C53)</f>
        <v>0</v>
      </c>
      <c r="H53" s="68">
        <f>SUM(BLB!D53)</f>
        <v>0</v>
      </c>
      <c r="I53" s="47">
        <f>SUM(BLB!E53)</f>
        <v>0</v>
      </c>
      <c r="J53" s="44"/>
      <c r="K53" s="53">
        <f>SUM('RSD A'!C53)</f>
        <v>0</v>
      </c>
      <c r="L53" s="42">
        <f>SUM('RSD A'!D53)</f>
        <v>0</v>
      </c>
      <c r="M53" s="47">
        <f>SUM('RSD A'!E53)</f>
        <v>0</v>
      </c>
      <c r="N53" s="44"/>
      <c r="O53" s="53">
        <f>SUM('RSD B'!C53)</f>
        <v>0</v>
      </c>
      <c r="P53" s="42">
        <f>SUM('RSD B'!D53)</f>
        <v>0</v>
      </c>
      <c r="Q53" s="47">
        <f>SUM('RSD B'!E53)</f>
        <v>0</v>
      </c>
      <c r="R53" s="28"/>
      <c r="S53" s="53">
        <f>SUM('RSD C'!C53)</f>
        <v>0</v>
      </c>
      <c r="T53" s="42">
        <f>SUM('RSD C'!D53)</f>
        <v>0</v>
      </c>
      <c r="U53" s="47">
        <f>SUM('RSD C'!E53)</f>
        <v>0</v>
      </c>
      <c r="V53" s="28"/>
      <c r="W53" s="53">
        <f>SUM('RSD D'!C53)</f>
        <v>0</v>
      </c>
      <c r="X53" s="42">
        <f>SUM('RSD D'!D53)</f>
        <v>0</v>
      </c>
      <c r="Y53" s="97">
        <f>SUM('RSD D'!E53)</f>
        <v>0</v>
      </c>
      <c r="Z53" s="64"/>
    </row>
    <row r="54" spans="1:26" ht="12.75">
      <c r="A54" s="21" t="s">
        <v>31</v>
      </c>
      <c r="B54" t="s">
        <v>246</v>
      </c>
      <c r="C54" s="1" t="s">
        <v>247</v>
      </c>
      <c r="D54" s="21">
        <f t="shared" si="5"/>
        <v>12</v>
      </c>
      <c r="E54" s="30" t="s">
        <v>169</v>
      </c>
      <c r="F54" s="30" t="s">
        <v>169</v>
      </c>
      <c r="G54" s="67">
        <f>SUM(BLB!C54)</f>
        <v>0</v>
      </c>
      <c r="H54" s="68">
        <f>SUM(BLB!D54)</f>
        <v>1</v>
      </c>
      <c r="I54" s="47">
        <f>SUM(BLB!E54)</f>
        <v>1</v>
      </c>
      <c r="J54" s="45"/>
      <c r="K54" s="53">
        <f>SUM('RSD A'!C54)</f>
        <v>3</v>
      </c>
      <c r="L54" s="42">
        <f>SUM('RSD A'!D54)</f>
        <v>0</v>
      </c>
      <c r="M54" s="47">
        <f>SUM('RSD A'!E54)</f>
        <v>3</v>
      </c>
      <c r="N54" s="45"/>
      <c r="O54" s="53">
        <f>SUM('RSD B'!C54)</f>
        <v>2</v>
      </c>
      <c r="P54" s="42">
        <f>SUM('RSD B'!D54)</f>
        <v>0</v>
      </c>
      <c r="Q54" s="47">
        <f>SUM('RSD B'!E54)</f>
        <v>2</v>
      </c>
      <c r="R54" s="30"/>
      <c r="S54" s="53">
        <f>SUM('RSD C'!C54)</f>
        <v>0</v>
      </c>
      <c r="T54" s="42">
        <f>SUM('RSD C'!D54)</f>
        <v>2</v>
      </c>
      <c r="U54" s="47">
        <f>SUM('RSD C'!E54)</f>
        <v>2</v>
      </c>
      <c r="V54" s="30"/>
      <c r="W54" s="53">
        <f>SUM('RSD D'!C54)</f>
        <v>3</v>
      </c>
      <c r="X54" s="42">
        <f>SUM('RSD D'!D54)</f>
        <v>1</v>
      </c>
      <c r="Y54" s="97">
        <f>SUM('RSD D'!E54)</f>
        <v>4</v>
      </c>
      <c r="Z54" s="64"/>
    </row>
    <row r="55" spans="1:26" ht="12.75">
      <c r="A55" s="21" t="s">
        <v>31</v>
      </c>
      <c r="B55" t="s">
        <v>257</v>
      </c>
      <c r="C55" s="1" t="s">
        <v>256</v>
      </c>
      <c r="D55" s="21">
        <f t="shared" si="5"/>
        <v>26</v>
      </c>
      <c r="E55" s="30" t="s">
        <v>169</v>
      </c>
      <c r="F55" s="30" t="s">
        <v>169</v>
      </c>
      <c r="G55" s="67">
        <f>SUM(BLB!C55)</f>
        <v>5</v>
      </c>
      <c r="H55" s="68">
        <f>SUM(BLB!D55)</f>
        <v>0</v>
      </c>
      <c r="I55" s="47">
        <f>SUM(BLB!E55)</f>
        <v>5</v>
      </c>
      <c r="J55" s="45"/>
      <c r="K55" s="53">
        <f>SUM('RSD A'!C55)</f>
        <v>5</v>
      </c>
      <c r="L55" s="42">
        <f>SUM('RSD A'!D55)</f>
        <v>2</v>
      </c>
      <c r="M55" s="47">
        <f>SUM('RSD A'!E55)</f>
        <v>7</v>
      </c>
      <c r="N55" s="45"/>
      <c r="O55" s="53">
        <f>SUM('RSD B'!C55)</f>
        <v>4</v>
      </c>
      <c r="P55" s="42">
        <f>SUM('RSD B'!D55)</f>
        <v>4</v>
      </c>
      <c r="Q55" s="47">
        <f>SUM('RSD B'!E55)</f>
        <v>8</v>
      </c>
      <c r="R55" s="30"/>
      <c r="S55" s="53">
        <f>SUM('RSD C'!C55)</f>
        <v>4</v>
      </c>
      <c r="T55" s="42">
        <f>SUM('RSD C'!D55)</f>
        <v>0</v>
      </c>
      <c r="U55" s="47">
        <f>SUM('RSD C'!E55)</f>
        <v>4</v>
      </c>
      <c r="V55" s="30"/>
      <c r="W55" s="53">
        <f>SUM('RSD D'!C55)</f>
        <v>2</v>
      </c>
      <c r="X55" s="42">
        <f>SUM('RSD D'!D55)</f>
        <v>0</v>
      </c>
      <c r="Y55" s="97">
        <f>SUM('RSD D'!E55)</f>
        <v>2</v>
      </c>
      <c r="Z55" s="64"/>
    </row>
    <row r="56" spans="1:27" ht="12.75">
      <c r="A56" s="21"/>
      <c r="D56" s="21"/>
      <c r="E56" s="21"/>
      <c r="F56" s="21"/>
      <c r="G56" s="72"/>
      <c r="H56" s="72"/>
      <c r="I56" s="73"/>
      <c r="J56" s="74"/>
      <c r="K56" s="56"/>
      <c r="L56" s="56"/>
      <c r="M56" s="73"/>
      <c r="N56" s="74"/>
      <c r="O56" s="56"/>
      <c r="P56" s="56"/>
      <c r="Q56" s="56"/>
      <c r="R56" s="57"/>
      <c r="S56" s="56"/>
      <c r="T56" s="56"/>
      <c r="U56" s="56"/>
      <c r="V56" s="57"/>
      <c r="W56" s="56"/>
      <c r="X56" s="56"/>
      <c r="Y56" s="57"/>
      <c r="Z56" s="64"/>
      <c r="AA56" s="49"/>
    </row>
    <row r="57" spans="1:26" ht="12.75">
      <c r="A57" s="21" t="s">
        <v>81</v>
      </c>
      <c r="B57" t="s">
        <v>223</v>
      </c>
      <c r="C57" s="1" t="s">
        <v>82</v>
      </c>
      <c r="D57" s="21">
        <f>SUM(I57+M57+Q57+U57+Y57)</f>
        <v>0</v>
      </c>
      <c r="E57" s="21">
        <f>SUM(BLB!F57+'RSD A'!F57+'RSD B'!F57+'RSD C'!F57+'RSD D'!F57)</f>
        <v>1</v>
      </c>
      <c r="F57" s="21">
        <f>SUM(D57+D58-E57)</f>
        <v>0</v>
      </c>
      <c r="G57" s="67">
        <f>SUM(BLB!C57)</f>
        <v>0</v>
      </c>
      <c r="H57" s="68">
        <f>SUM(BLB!D57)</f>
        <v>0</v>
      </c>
      <c r="I57" s="47">
        <f>SUM(BLB!E57)</f>
        <v>0</v>
      </c>
      <c r="J57" s="44"/>
      <c r="K57" s="53">
        <f>SUM('RSD A'!C57)</f>
        <v>0</v>
      </c>
      <c r="L57" s="42">
        <f>SUM('RSD A'!D57)</f>
        <v>0</v>
      </c>
      <c r="M57" s="47">
        <f>SUM('RSD A'!E57)</f>
        <v>0</v>
      </c>
      <c r="N57" s="44"/>
      <c r="O57" s="53">
        <f>SUM('RSD B'!C57)</f>
        <v>0</v>
      </c>
      <c r="P57" s="42">
        <f>SUM('RSD B'!D57)</f>
        <v>0</v>
      </c>
      <c r="Q57" s="47">
        <f>SUM('RSD B'!E57)</f>
        <v>0</v>
      </c>
      <c r="R57" s="28"/>
      <c r="S57" s="53">
        <f>SUM('RSD C'!C57)</f>
        <v>0</v>
      </c>
      <c r="T57" s="42">
        <f>SUM('RSD C'!D57)</f>
        <v>0</v>
      </c>
      <c r="U57" s="47">
        <f>SUM('RSD C'!E57)</f>
        <v>0</v>
      </c>
      <c r="V57" s="28"/>
      <c r="W57" s="53">
        <f>SUM('RSD D'!C57)</f>
        <v>0</v>
      </c>
      <c r="X57" s="42">
        <f>SUM('RSD D'!D57)</f>
        <v>0</v>
      </c>
      <c r="Y57" s="97">
        <f>SUM('RSD D'!E57)</f>
        <v>0</v>
      </c>
      <c r="Z57" s="64"/>
    </row>
    <row r="58" spans="1:26" ht="12.75">
      <c r="A58" s="21" t="s">
        <v>225</v>
      </c>
      <c r="B58" t="s">
        <v>224</v>
      </c>
      <c r="C58" s="1" t="s">
        <v>128</v>
      </c>
      <c r="D58" s="21">
        <f>SUM(I58+M58+Q58+U58+Y58)</f>
        <v>1</v>
      </c>
      <c r="E58" s="30" t="s">
        <v>169</v>
      </c>
      <c r="F58" s="30" t="s">
        <v>169</v>
      </c>
      <c r="G58" s="67">
        <f>SUM(BLB!C58)</f>
        <v>0</v>
      </c>
      <c r="H58" s="68">
        <f>SUM(BLB!D58)</f>
        <v>0</v>
      </c>
      <c r="I58" s="47">
        <f>SUM(BLB!E58)</f>
        <v>0</v>
      </c>
      <c r="J58" s="44"/>
      <c r="K58" s="53">
        <f>SUM('RSD A'!C58)</f>
        <v>1</v>
      </c>
      <c r="L58" s="42">
        <f>SUM('RSD A'!D58)</f>
        <v>0</v>
      </c>
      <c r="M58" s="47">
        <f>SUM('RSD A'!E58)</f>
        <v>1</v>
      </c>
      <c r="N58" s="44"/>
      <c r="O58" s="53">
        <f>SUM('RSD B'!C58)</f>
        <v>0</v>
      </c>
      <c r="P58" s="42">
        <f>SUM('RSD B'!D58)</f>
        <v>0</v>
      </c>
      <c r="Q58" s="47">
        <f>SUM('RSD B'!E58)</f>
        <v>0</v>
      </c>
      <c r="R58" s="28"/>
      <c r="S58" s="53">
        <f>SUM('RSD C'!C58)</f>
        <v>0</v>
      </c>
      <c r="T58" s="42">
        <f>SUM('RSD C'!D58)</f>
        <v>0</v>
      </c>
      <c r="U58" s="47">
        <f>SUM('RSD C'!E58)</f>
        <v>0</v>
      </c>
      <c r="V58" s="28"/>
      <c r="W58" s="53">
        <f>SUM('RSD D'!C58)</f>
        <v>0</v>
      </c>
      <c r="X58" s="42">
        <f>SUM('RSD D'!D58)</f>
        <v>0</v>
      </c>
      <c r="Y58" s="97">
        <f>SUM('RSD D'!E58)</f>
        <v>0</v>
      </c>
      <c r="Z58" s="64"/>
    </row>
    <row r="59" spans="1:26" ht="12.75">
      <c r="A59" s="21" t="s">
        <v>81</v>
      </c>
      <c r="B59" t="s">
        <v>201</v>
      </c>
      <c r="C59" s="1" t="s">
        <v>226</v>
      </c>
      <c r="D59" s="30" t="s">
        <v>169</v>
      </c>
      <c r="E59" s="30" t="s">
        <v>169</v>
      </c>
      <c r="F59" s="30" t="s">
        <v>169</v>
      </c>
      <c r="G59" s="70" t="s">
        <v>169</v>
      </c>
      <c r="H59" s="70" t="s">
        <v>169</v>
      </c>
      <c r="I59" s="30" t="s">
        <v>169</v>
      </c>
      <c r="J59" s="30" t="s">
        <v>169</v>
      </c>
      <c r="K59" s="30" t="s">
        <v>169</v>
      </c>
      <c r="L59" s="30" t="s">
        <v>169</v>
      </c>
      <c r="M59" s="30" t="s">
        <v>169</v>
      </c>
      <c r="N59" s="30" t="s">
        <v>169</v>
      </c>
      <c r="O59" s="30" t="s">
        <v>169</v>
      </c>
      <c r="P59" s="30" t="s">
        <v>169</v>
      </c>
      <c r="Q59" s="30" t="s">
        <v>169</v>
      </c>
      <c r="R59" s="30" t="s">
        <v>169</v>
      </c>
      <c r="S59" s="30" t="s">
        <v>169</v>
      </c>
      <c r="T59" s="30" t="s">
        <v>169</v>
      </c>
      <c r="U59" s="30" t="s">
        <v>169</v>
      </c>
      <c r="V59" s="30" t="s">
        <v>169</v>
      </c>
      <c r="W59" s="30" t="s">
        <v>169</v>
      </c>
      <c r="X59" s="30" t="s">
        <v>169</v>
      </c>
      <c r="Y59" s="30" t="s">
        <v>169</v>
      </c>
      <c r="Z59" s="64"/>
    </row>
    <row r="60" spans="1:26" ht="12.75">
      <c r="A60" s="21" t="s">
        <v>81</v>
      </c>
      <c r="B60" t="s">
        <v>202</v>
      </c>
      <c r="C60" s="1" t="s">
        <v>227</v>
      </c>
      <c r="D60" s="30" t="s">
        <v>169</v>
      </c>
      <c r="E60" s="30" t="s">
        <v>169</v>
      </c>
      <c r="F60" s="30" t="s">
        <v>169</v>
      </c>
      <c r="G60" s="70" t="s">
        <v>169</v>
      </c>
      <c r="H60" s="70" t="s">
        <v>169</v>
      </c>
      <c r="I60" s="30" t="s">
        <v>169</v>
      </c>
      <c r="J60" s="30" t="s">
        <v>169</v>
      </c>
      <c r="K60" s="30" t="s">
        <v>169</v>
      </c>
      <c r="L60" s="30" t="s">
        <v>169</v>
      </c>
      <c r="M60" s="30" t="s">
        <v>169</v>
      </c>
      <c r="N60" s="30" t="s">
        <v>169</v>
      </c>
      <c r="O60" s="30" t="s">
        <v>169</v>
      </c>
      <c r="P60" s="30" t="s">
        <v>169</v>
      </c>
      <c r="Q60" s="30" t="s">
        <v>169</v>
      </c>
      <c r="R60" s="30" t="s">
        <v>169</v>
      </c>
      <c r="S60" s="30" t="s">
        <v>169</v>
      </c>
      <c r="T60" s="30" t="s">
        <v>169</v>
      </c>
      <c r="U60" s="30" t="s">
        <v>169</v>
      </c>
      <c r="V60" s="30" t="s">
        <v>169</v>
      </c>
      <c r="W60" s="30" t="s">
        <v>169</v>
      </c>
      <c r="X60" s="30" t="s">
        <v>169</v>
      </c>
      <c r="Y60" s="30" t="s">
        <v>169</v>
      </c>
      <c r="Z60" s="64"/>
    </row>
    <row r="61" spans="1:26" ht="12.75">
      <c r="A61" s="21"/>
      <c r="D61" s="1"/>
      <c r="E61" s="1"/>
      <c r="G61" s="61">
        <f>SUM(G4:G60)</f>
        <v>53</v>
      </c>
      <c r="H61" s="62">
        <f>SUM(H4:H60)</f>
        <v>28</v>
      </c>
      <c r="I61" s="46">
        <f>SUM(I4:I60)</f>
        <v>81</v>
      </c>
      <c r="J61" s="43"/>
      <c r="K61" s="59">
        <f>SUM(K4:K60)</f>
        <v>118</v>
      </c>
      <c r="L61" s="60">
        <f>SUM(L4:L60)</f>
        <v>72</v>
      </c>
      <c r="M61" s="46">
        <f>SUM(M4:M60)</f>
        <v>190</v>
      </c>
      <c r="N61" s="43"/>
      <c r="O61" s="98">
        <f>SUM(O4:O60)</f>
        <v>122</v>
      </c>
      <c r="P61" s="60">
        <f>SUM(P4:P60)</f>
        <v>98</v>
      </c>
      <c r="Q61" s="46">
        <f>SUM(Q4:Q60)</f>
        <v>220</v>
      </c>
      <c r="R61" s="46">
        <f>SUM(Q4:Q60)</f>
        <v>220</v>
      </c>
      <c r="S61" s="59">
        <f>SUM(S4:S60)</f>
        <v>146</v>
      </c>
      <c r="T61" s="60">
        <f>SUM(T4:T60)</f>
        <v>107</v>
      </c>
      <c r="U61" s="47">
        <f>SUM(U4:U60)</f>
        <v>253</v>
      </c>
      <c r="V61" s="43"/>
      <c r="W61" s="59">
        <f>SUM(W4:W60)</f>
        <v>89</v>
      </c>
      <c r="X61" s="60">
        <f>SUM(X4:X60)</f>
        <v>58</v>
      </c>
      <c r="Y61" s="63">
        <f>SUM(Y4:Y60)</f>
        <v>147</v>
      </c>
      <c r="Z61" s="64"/>
    </row>
    <row r="62" spans="1:25" ht="12.75">
      <c r="A62" s="81">
        <v>39265</v>
      </c>
      <c r="B62" s="77" t="s">
        <v>174</v>
      </c>
      <c r="D62" s="1"/>
      <c r="E62" s="1"/>
      <c r="I62" s="31"/>
      <c r="J62" s="31"/>
      <c r="K62" s="31"/>
      <c r="L62" s="31"/>
      <c r="M62" s="31"/>
      <c r="N62" s="31"/>
      <c r="O62" s="31"/>
      <c r="P62" s="31"/>
      <c r="Q62" s="31"/>
      <c r="R62" s="58"/>
      <c r="S62" s="31"/>
      <c r="T62" s="31"/>
      <c r="U62" s="31"/>
      <c r="V62" s="31"/>
      <c r="W62" s="31"/>
      <c r="X62" s="31"/>
      <c r="Y62" s="31"/>
    </row>
    <row r="63" spans="1:25" ht="12.75">
      <c r="A63" s="100">
        <v>39307</v>
      </c>
      <c r="B63" s="78" t="s">
        <v>540</v>
      </c>
      <c r="C63" s="4"/>
      <c r="D63" s="4">
        <f>SUM(D4:D59)</f>
        <v>891</v>
      </c>
      <c r="E63" s="4">
        <f>SUM(E4:E59)</f>
        <v>916</v>
      </c>
      <c r="F63" s="4">
        <f>SUM(F4:F59)</f>
        <v>-25</v>
      </c>
      <c r="G63" s="4"/>
      <c r="H63" s="4"/>
      <c r="I63" s="31"/>
      <c r="J63" s="31"/>
      <c r="K63" s="31"/>
      <c r="L63" s="31"/>
      <c r="M63" s="31"/>
      <c r="N63" s="31"/>
      <c r="O63" s="31"/>
      <c r="P63" s="31"/>
      <c r="Q63" s="31"/>
      <c r="R63" s="58"/>
      <c r="S63" s="31"/>
      <c r="T63" s="31"/>
      <c r="U63" s="31"/>
      <c r="V63" s="31"/>
      <c r="W63" s="31"/>
      <c r="X63" s="31"/>
      <c r="Y63" s="31"/>
    </row>
    <row r="64" spans="1:8" ht="12.75">
      <c r="A64" s="99">
        <v>39321</v>
      </c>
      <c r="B64" s="79" t="s">
        <v>172</v>
      </c>
      <c r="F64" s="21" t="s">
        <v>132</v>
      </c>
      <c r="G64" s="21"/>
      <c r="H64" s="21"/>
    </row>
    <row r="65" spans="6:8" ht="12.75">
      <c r="F65" s="21"/>
      <c r="G65" s="21"/>
      <c r="H65" s="21"/>
    </row>
    <row r="66" spans="6:8" ht="12.75">
      <c r="F66" s="21"/>
      <c r="G66" s="21"/>
      <c r="H66" s="21"/>
    </row>
    <row r="67" spans="6:8" ht="12.75">
      <c r="F67" s="21"/>
      <c r="G67" s="21"/>
      <c r="H67" s="21"/>
    </row>
    <row r="69" spans="2:6" ht="12.75">
      <c r="B69" s="5"/>
      <c r="C69" s="5" t="s">
        <v>539</v>
      </c>
      <c r="D69" s="84" t="s">
        <v>234</v>
      </c>
      <c r="E69" s="54" t="s">
        <v>235</v>
      </c>
      <c r="F69" s="82" t="s">
        <v>126</v>
      </c>
    </row>
    <row r="70" spans="2:6" ht="12.75">
      <c r="B70" s="11"/>
      <c r="C70" s="11" t="s">
        <v>178</v>
      </c>
      <c r="D70" s="52">
        <f>SUM(G7+K7+O7+S7+W7+G10+K10+O10+S10+W10+G13+K13+O13+S13+W13+G14+K14+O14+S14+W14+G15+K15+O15+S15+W15+G16+K16+O16+S16+W16+G17+K17+O17+S17+W17+G18+K18+O18+S18+W18+G20+K20+O20+S20+W20+G21+K21+O21+S21+W21+G44+K44+O44+S44+W44+G47+K47+O47+S47+W47+G54+K54+O54+S54+W54+G55+K55+O55+S55+W55)</f>
        <v>233</v>
      </c>
      <c r="E70" s="55">
        <f>SUM(H7+L7+P7+T7+X7+H10+L10+P10+T10+X10+H13+L13+P13+T13+X13+H14+L14+P14+T14+X14+H15+L15+P15+T15+X15+H16+L16+P16+T16+X16+H17+L17+P17+T17+X17+H18+L18+P18+T18+X18+H20+L20+P20+T20+X20+H21+L21+P21+T21+X21+H44+L44+P44+T44+X44+H47+L47+P47+T47+X47+H54+L54+P54+T54+X54+H55+L55+P55+T55+X55)</f>
        <v>126</v>
      </c>
      <c r="F70" s="83">
        <f>SUM(D70:E70)</f>
        <v>359</v>
      </c>
    </row>
    <row r="71" spans="2:6" ht="12.75">
      <c r="B71" s="11"/>
      <c r="C71" s="11" t="s">
        <v>179</v>
      </c>
      <c r="D71" s="52">
        <f>SUM(G4+K4+O4+S4+W4+G5+K5+O5+S5+W5+G23+K23+O23+S23+W23+G26+K26+O26+S26+W26)</f>
        <v>54</v>
      </c>
      <c r="E71" s="55">
        <f>SUM(H4+L4+P4+T4+X4+H5+L5+P5+T5+X5+H23+L23+P23+T23+X23+H26+L26+P26+T26+X26)</f>
        <v>17</v>
      </c>
      <c r="F71" s="83">
        <f>SUM(D71:E71)</f>
        <v>71</v>
      </c>
    </row>
    <row r="72" spans="2:6" ht="12.75">
      <c r="B72" s="11"/>
      <c r="C72" s="11" t="s">
        <v>180</v>
      </c>
      <c r="D72" s="52">
        <f>SUM(G6+K6+O6+S6+W6+G8+K8+O8+S8+W8+G9+K9+O9+S9+W9+G11+K11+O11+S11+W11+G19+K19+O19+S19+W19+G28+K28+O28+S28+W28+G29+K29+O29+S29+W29+G30+K30+O30+S30+W30+G31+K31+O31+S31+W31+G32+K32+O32+S32+W32+G33+K33+O33+S33+W33+G38+K38+O38+S38+W38+G39+K39+O39+S39+W39+G40+K40+O40+S40+W40+G41+K41+O41+S41+W41+G42+K42+O42+S42+W42+G43+K43+O43+S43+W43+G45+K45+O45+S45+W45+G48+K48+O48+S48+W48+G49+K49+O49+S49+W49+G50+K50+O50+S50+W50+G51+K51+O51+S51+W51+G52+K52+O52+S52+W52+G53+K53+O53+S53+W53+G57+K57+O57+S57+W57+G58+K58+O58+S58+W58)</f>
        <v>241</v>
      </c>
      <c r="E72" s="55">
        <f>SUM(H6+L6+P6+T6+X6+H8+L8+P8+T8+X8+H9+L9+P9+T9+X9+H11+L11+P11+T11+X11+H19+L19+P19+T19+X19+H28+L28+P28+T28+X28+H29+L29+P29+T29+X29+H30+L30+P30+T30+X30+H31+L31+P31+T31+X31+H32+L32+P32+T32+X32+H33+L33+P33+T33+X33+H38+L38+P38+T38+X38+H39+L39+P39+T39+X39+H40+L40+P40+T40+X40+H41+L41+P41+T41+X41+H42+L42+P42+T42+X42+H43+L43+P43+T43+X43+H45+L45+P45+T45+X45+H48+L48+P48+T48+X48+H49+L49+P49+T49+X49+H50+L50+P50+T50+X50+H51+L51+P51+T51+X51+H52+L52+P52+T52+X52+H53+L53+P53+T53+X53+H57+L57+P57+T57+X57+H58+L58+P58+T58+X58)</f>
        <v>220</v>
      </c>
      <c r="F72" s="83">
        <f>SUM(D72:E72)</f>
        <v>461</v>
      </c>
    </row>
    <row r="73" spans="2:8" ht="12.75">
      <c r="B73" s="11"/>
      <c r="C73" s="11" t="s">
        <v>181</v>
      </c>
      <c r="D73" s="51">
        <f>SUM(D70:D72)</f>
        <v>528</v>
      </c>
      <c r="E73" s="54">
        <f>SUM(E70:E72)</f>
        <v>363</v>
      </c>
      <c r="F73" s="50">
        <f>SUM(F70:F72)</f>
        <v>891</v>
      </c>
      <c r="H73" s="4"/>
    </row>
  </sheetData>
  <printOptions gridLines="1" horizontalCentered="1" verticalCentered="1"/>
  <pageMargins left="0.3937007874015748" right="0.2362204724409449" top="0.7480314960629921" bottom="0.3937007874015748" header="0.5118110236220472" footer="0"/>
  <pageSetup fitToHeight="1" fitToWidth="1" horizontalDpi="600" verticalDpi="600" orientation="portrait" paperSize="9" scale="63" r:id="rId2"/>
  <headerFooter alignWithMargins="0">
    <oddHeader xml:space="preserve">&amp;C&amp;"Arial,Fett Kursiv"&amp;12&amp;EAnzahl der Hilfen BLB  und der RSD's im Juni 2007 </oddHeader>
    <oddFooter>&amp;R&amp;8&amp;UDiese Aufstellung finden Sie auch unter :&amp;U 
JugTransfer / Jug4000 /  Haushalt / HzE Statistik / HzE Statistik 2007 / HzE Statistik 0607 / Tabelle Gesamtübersicht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4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0" bestFit="1" customWidth="1"/>
    <col min="3" max="3" width="48.57421875" style="0" customWidth="1"/>
    <col min="4" max="4" width="22.421875" style="0" customWidth="1"/>
    <col min="5" max="5" width="29.421875" style="0" customWidth="1"/>
    <col min="6" max="6" width="32.00390625" style="0" customWidth="1"/>
    <col min="7" max="7" width="18.8515625" style="0" customWidth="1"/>
  </cols>
  <sheetData>
    <row r="1" spans="1:5" ht="12.75">
      <c r="A1" s="4" t="s">
        <v>115</v>
      </c>
      <c r="B1" s="4" t="s">
        <v>114</v>
      </c>
      <c r="C1" s="4" t="s">
        <v>0</v>
      </c>
      <c r="D1" s="4" t="s">
        <v>112</v>
      </c>
      <c r="E1" s="4" t="s">
        <v>113</v>
      </c>
    </row>
    <row r="2" spans="1:6" ht="12.75">
      <c r="A2" s="4" t="s">
        <v>116</v>
      </c>
      <c r="B2" s="4" t="s">
        <v>0</v>
      </c>
      <c r="C2" s="4"/>
      <c r="D2" s="4"/>
      <c r="E2" s="4"/>
      <c r="F2" s="3" t="s">
        <v>129</v>
      </c>
    </row>
    <row r="3" ht="3" customHeight="1"/>
    <row r="4" spans="1:6" ht="12.75">
      <c r="A4" s="1" t="s">
        <v>7</v>
      </c>
      <c r="B4" s="1">
        <v>1</v>
      </c>
      <c r="C4" t="s">
        <v>307</v>
      </c>
      <c r="F4" t="s">
        <v>486</v>
      </c>
    </row>
    <row r="5" spans="1:6" ht="12.75">
      <c r="A5" s="1" t="s">
        <v>7</v>
      </c>
      <c r="B5" s="1">
        <v>1</v>
      </c>
      <c r="C5" t="s">
        <v>307</v>
      </c>
      <c r="D5" t="s">
        <v>393</v>
      </c>
      <c r="F5" t="s">
        <v>486</v>
      </c>
    </row>
    <row r="6" spans="1:6" ht="12.75">
      <c r="A6" s="1" t="s">
        <v>7</v>
      </c>
      <c r="B6" s="1">
        <v>1</v>
      </c>
      <c r="C6" t="s">
        <v>307</v>
      </c>
      <c r="D6" t="s">
        <v>308</v>
      </c>
      <c r="E6" t="s">
        <v>260</v>
      </c>
      <c r="F6" t="s">
        <v>486</v>
      </c>
    </row>
    <row r="7" spans="1:6" ht="12.75">
      <c r="A7" s="1" t="s">
        <v>7</v>
      </c>
      <c r="B7" s="1">
        <v>1</v>
      </c>
      <c r="C7" t="s">
        <v>307</v>
      </c>
      <c r="D7" t="s">
        <v>487</v>
      </c>
      <c r="F7" t="s">
        <v>488</v>
      </c>
    </row>
    <row r="8" spans="1:6" ht="12.75">
      <c r="A8" s="1" t="s">
        <v>7</v>
      </c>
      <c r="B8" s="1">
        <v>1</v>
      </c>
      <c r="C8" t="s">
        <v>307</v>
      </c>
      <c r="E8" t="s">
        <v>260</v>
      </c>
      <c r="F8" t="s">
        <v>488</v>
      </c>
    </row>
    <row r="9" spans="1:6" ht="12.75">
      <c r="A9" s="1" t="s">
        <v>7</v>
      </c>
      <c r="B9" s="1">
        <v>2</v>
      </c>
      <c r="C9" t="s">
        <v>307</v>
      </c>
      <c r="D9" t="s">
        <v>308</v>
      </c>
      <c r="E9" t="s">
        <v>260</v>
      </c>
      <c r="F9" t="s">
        <v>488</v>
      </c>
    </row>
    <row r="10" spans="1:6" ht="12.75">
      <c r="A10" s="1" t="s">
        <v>7</v>
      </c>
      <c r="B10" s="1">
        <v>1</v>
      </c>
      <c r="C10" t="s">
        <v>307</v>
      </c>
      <c r="D10" t="s">
        <v>489</v>
      </c>
      <c r="F10" t="s">
        <v>490</v>
      </c>
    </row>
    <row r="11" spans="1:6" ht="12.75">
      <c r="A11" s="1" t="s">
        <v>7</v>
      </c>
      <c r="B11" s="1">
        <v>1</v>
      </c>
      <c r="C11" t="s">
        <v>491</v>
      </c>
      <c r="D11" t="s">
        <v>393</v>
      </c>
      <c r="F11" t="s">
        <v>486</v>
      </c>
    </row>
    <row r="12" spans="1:6" ht="12.75">
      <c r="A12" s="1" t="s">
        <v>7</v>
      </c>
      <c r="B12" s="1">
        <v>1</v>
      </c>
      <c r="C12" t="s">
        <v>455</v>
      </c>
      <c r="D12" t="s">
        <v>392</v>
      </c>
      <c r="F12" t="s">
        <v>486</v>
      </c>
    </row>
    <row r="13" spans="1:6" ht="12.75">
      <c r="A13" s="1" t="s">
        <v>7</v>
      </c>
      <c r="B13" s="1">
        <v>1</v>
      </c>
      <c r="C13" t="s">
        <v>455</v>
      </c>
      <c r="D13" t="s">
        <v>393</v>
      </c>
      <c r="F13" t="s">
        <v>486</v>
      </c>
    </row>
    <row r="14" spans="1:6" ht="12.75">
      <c r="A14" s="1" t="s">
        <v>10</v>
      </c>
      <c r="B14" s="1">
        <v>1</v>
      </c>
      <c r="C14" t="s">
        <v>312</v>
      </c>
      <c r="D14" t="s">
        <v>344</v>
      </c>
      <c r="E14" t="s">
        <v>263</v>
      </c>
      <c r="F14" t="s">
        <v>486</v>
      </c>
    </row>
    <row r="15" spans="1:6" ht="12.75">
      <c r="A15" s="1" t="s">
        <v>10</v>
      </c>
      <c r="B15" s="1">
        <v>1</v>
      </c>
      <c r="C15" t="s">
        <v>312</v>
      </c>
      <c r="D15" t="s">
        <v>492</v>
      </c>
      <c r="E15" t="s">
        <v>260</v>
      </c>
      <c r="F15" t="s">
        <v>486</v>
      </c>
    </row>
    <row r="16" spans="1:6" ht="12.75">
      <c r="A16" s="1" t="s">
        <v>10</v>
      </c>
      <c r="B16" s="1">
        <v>1</v>
      </c>
      <c r="C16" t="s">
        <v>493</v>
      </c>
      <c r="D16" t="s">
        <v>344</v>
      </c>
      <c r="E16" t="s">
        <v>263</v>
      </c>
      <c r="F16" t="s">
        <v>488</v>
      </c>
    </row>
    <row r="17" spans="1:6" ht="12.75">
      <c r="A17" s="1" t="s">
        <v>10</v>
      </c>
      <c r="B17" s="1">
        <v>1</v>
      </c>
      <c r="C17" t="s">
        <v>395</v>
      </c>
      <c r="E17" t="s">
        <v>263</v>
      </c>
      <c r="F17" t="s">
        <v>486</v>
      </c>
    </row>
    <row r="18" spans="1:6" ht="12.75">
      <c r="A18" s="1" t="s">
        <v>10</v>
      </c>
      <c r="B18" s="1">
        <v>1</v>
      </c>
      <c r="C18" t="s">
        <v>314</v>
      </c>
      <c r="D18" t="s">
        <v>494</v>
      </c>
      <c r="E18" t="s">
        <v>263</v>
      </c>
      <c r="F18" t="s">
        <v>486</v>
      </c>
    </row>
    <row r="19" spans="1:6" ht="12.75">
      <c r="A19" s="1" t="s">
        <v>183</v>
      </c>
      <c r="B19" s="1">
        <v>1</v>
      </c>
      <c r="C19" t="s">
        <v>397</v>
      </c>
      <c r="D19" t="s">
        <v>372</v>
      </c>
      <c r="F19" t="s">
        <v>486</v>
      </c>
    </row>
    <row r="20" spans="1:6" ht="12.75">
      <c r="A20" s="1" t="s">
        <v>11</v>
      </c>
      <c r="B20" s="1">
        <v>1</v>
      </c>
      <c r="C20" t="s">
        <v>12</v>
      </c>
      <c r="D20" t="s">
        <v>495</v>
      </c>
      <c r="F20" t="s">
        <v>486</v>
      </c>
    </row>
    <row r="21" spans="1:6" ht="12.75">
      <c r="A21" s="1" t="s">
        <v>11</v>
      </c>
      <c r="B21" s="1">
        <v>1</v>
      </c>
      <c r="C21" t="s">
        <v>12</v>
      </c>
      <c r="D21" t="s">
        <v>496</v>
      </c>
      <c r="F21" t="s">
        <v>486</v>
      </c>
    </row>
    <row r="22" spans="1:6" ht="12.75">
      <c r="A22" s="1" t="s">
        <v>11</v>
      </c>
      <c r="B22" s="1">
        <v>1</v>
      </c>
      <c r="C22" t="s">
        <v>12</v>
      </c>
      <c r="D22" t="s">
        <v>497</v>
      </c>
      <c r="F22" t="s">
        <v>486</v>
      </c>
    </row>
    <row r="23" spans="1:6" ht="12.75">
      <c r="A23" s="1" t="s">
        <v>11</v>
      </c>
      <c r="B23" s="1">
        <v>1</v>
      </c>
      <c r="C23" t="s">
        <v>12</v>
      </c>
      <c r="D23" t="s">
        <v>498</v>
      </c>
      <c r="F23" t="s">
        <v>486</v>
      </c>
    </row>
    <row r="24" spans="1:6" ht="12.75">
      <c r="A24" s="1" t="s">
        <v>11</v>
      </c>
      <c r="B24" s="1">
        <v>1</v>
      </c>
      <c r="C24" t="s">
        <v>12</v>
      </c>
      <c r="D24" t="s">
        <v>499</v>
      </c>
      <c r="F24" t="s">
        <v>486</v>
      </c>
    </row>
    <row r="25" spans="1:6" ht="12.75">
      <c r="A25" s="1" t="s">
        <v>11</v>
      </c>
      <c r="B25" s="1">
        <v>3</v>
      </c>
      <c r="C25" t="s">
        <v>12</v>
      </c>
      <c r="D25" t="s">
        <v>317</v>
      </c>
      <c r="F25" t="s">
        <v>486</v>
      </c>
    </row>
    <row r="26" spans="1:6" ht="12.75">
      <c r="A26" s="1" t="s">
        <v>11</v>
      </c>
      <c r="B26" s="1">
        <v>1</v>
      </c>
      <c r="C26" t="s">
        <v>12</v>
      </c>
      <c r="D26" t="s">
        <v>376</v>
      </c>
      <c r="F26" t="s">
        <v>486</v>
      </c>
    </row>
    <row r="27" spans="1:6" ht="12.75">
      <c r="A27" s="1" t="s">
        <v>11</v>
      </c>
      <c r="B27" s="1">
        <v>1</v>
      </c>
      <c r="C27" t="s">
        <v>12</v>
      </c>
      <c r="D27" t="s">
        <v>264</v>
      </c>
      <c r="F27" t="s">
        <v>486</v>
      </c>
    </row>
    <row r="28" spans="1:6" ht="12.75">
      <c r="A28" s="1" t="s">
        <v>11</v>
      </c>
      <c r="B28" s="1">
        <v>1</v>
      </c>
      <c r="C28" t="s">
        <v>12</v>
      </c>
      <c r="D28" t="s">
        <v>479</v>
      </c>
      <c r="F28" t="s">
        <v>486</v>
      </c>
    </row>
    <row r="29" spans="1:6" ht="12.75">
      <c r="A29" s="1" t="s">
        <v>11</v>
      </c>
      <c r="B29" s="1">
        <v>1</v>
      </c>
      <c r="C29" t="s">
        <v>12</v>
      </c>
      <c r="D29" t="s">
        <v>500</v>
      </c>
      <c r="E29" t="s">
        <v>263</v>
      </c>
      <c r="F29" t="s">
        <v>486</v>
      </c>
    </row>
    <row r="30" spans="1:6" ht="12.75">
      <c r="A30" s="1" t="s">
        <v>11</v>
      </c>
      <c r="B30" s="1">
        <v>1</v>
      </c>
      <c r="C30" t="s">
        <v>12</v>
      </c>
      <c r="D30" t="s">
        <v>267</v>
      </c>
      <c r="E30" t="s">
        <v>263</v>
      </c>
      <c r="F30" t="s">
        <v>486</v>
      </c>
    </row>
    <row r="31" spans="1:6" ht="12.75">
      <c r="A31" s="1" t="s">
        <v>11</v>
      </c>
      <c r="B31" s="1">
        <v>1</v>
      </c>
      <c r="C31" t="s">
        <v>12</v>
      </c>
      <c r="D31" t="s">
        <v>400</v>
      </c>
      <c r="E31" t="s">
        <v>260</v>
      </c>
      <c r="F31" t="s">
        <v>486</v>
      </c>
    </row>
    <row r="32" spans="1:6" ht="12.75">
      <c r="A32" s="1" t="s">
        <v>11</v>
      </c>
      <c r="B32" s="1">
        <v>1</v>
      </c>
      <c r="C32" t="s">
        <v>12</v>
      </c>
      <c r="D32" t="s">
        <v>500</v>
      </c>
      <c r="E32" t="s">
        <v>260</v>
      </c>
      <c r="F32" t="s">
        <v>486</v>
      </c>
    </row>
    <row r="33" spans="1:6" ht="12.75">
      <c r="A33" s="1" t="s">
        <v>11</v>
      </c>
      <c r="B33" s="1">
        <v>1</v>
      </c>
      <c r="C33" t="s">
        <v>12</v>
      </c>
      <c r="D33" t="s">
        <v>403</v>
      </c>
      <c r="E33" t="s">
        <v>260</v>
      </c>
      <c r="F33" t="s">
        <v>486</v>
      </c>
    </row>
    <row r="34" spans="1:6" ht="12.75">
      <c r="A34" s="1" t="s">
        <v>11</v>
      </c>
      <c r="B34" s="1">
        <v>1</v>
      </c>
      <c r="C34" t="s">
        <v>12</v>
      </c>
      <c r="D34" t="s">
        <v>447</v>
      </c>
      <c r="E34" t="s">
        <v>260</v>
      </c>
      <c r="F34" t="s">
        <v>486</v>
      </c>
    </row>
    <row r="35" spans="1:6" ht="12.75">
      <c r="A35" s="1" t="s">
        <v>11</v>
      </c>
      <c r="B35" s="1">
        <v>1</v>
      </c>
      <c r="C35" t="s">
        <v>12</v>
      </c>
      <c r="D35" t="s">
        <v>501</v>
      </c>
      <c r="F35" t="s">
        <v>488</v>
      </c>
    </row>
    <row r="36" spans="1:6" ht="12.75">
      <c r="A36" s="1" t="s">
        <v>11</v>
      </c>
      <c r="B36" s="1">
        <v>1</v>
      </c>
      <c r="C36" t="s">
        <v>12</v>
      </c>
      <c r="D36" t="s">
        <v>448</v>
      </c>
      <c r="F36" t="s">
        <v>488</v>
      </c>
    </row>
    <row r="37" spans="1:6" ht="12.75">
      <c r="A37" s="1" t="s">
        <v>11</v>
      </c>
      <c r="B37" s="1">
        <v>1</v>
      </c>
      <c r="C37" t="s">
        <v>12</v>
      </c>
      <c r="D37" t="s">
        <v>293</v>
      </c>
      <c r="F37" t="s">
        <v>488</v>
      </c>
    </row>
    <row r="38" spans="1:6" ht="12.75">
      <c r="A38" s="1" t="s">
        <v>11</v>
      </c>
      <c r="B38" s="1">
        <v>1</v>
      </c>
      <c r="C38" t="s">
        <v>12</v>
      </c>
      <c r="D38" t="s">
        <v>317</v>
      </c>
      <c r="F38" t="s">
        <v>488</v>
      </c>
    </row>
    <row r="39" spans="1:6" ht="12.75">
      <c r="A39" s="1" t="s">
        <v>11</v>
      </c>
      <c r="B39" s="1">
        <v>1</v>
      </c>
      <c r="C39" t="s">
        <v>12</v>
      </c>
      <c r="D39" t="s">
        <v>403</v>
      </c>
      <c r="F39" t="s">
        <v>488</v>
      </c>
    </row>
    <row r="40" spans="1:6" ht="12.75">
      <c r="A40" s="1" t="s">
        <v>11</v>
      </c>
      <c r="B40" s="1">
        <v>1</v>
      </c>
      <c r="C40" t="s">
        <v>322</v>
      </c>
      <c r="D40" t="s">
        <v>323</v>
      </c>
      <c r="F40" t="s">
        <v>488</v>
      </c>
    </row>
    <row r="41" spans="1:6" ht="12.75">
      <c r="A41" s="1" t="s">
        <v>13</v>
      </c>
      <c r="B41" s="1">
        <v>4</v>
      </c>
      <c r="C41" t="s">
        <v>14</v>
      </c>
      <c r="D41" t="s">
        <v>457</v>
      </c>
      <c r="F41" t="s">
        <v>486</v>
      </c>
    </row>
    <row r="42" spans="1:6" ht="12.75">
      <c r="A42" s="1" t="s">
        <v>13</v>
      </c>
      <c r="B42" s="1">
        <v>1</v>
      </c>
      <c r="C42" t="s">
        <v>14</v>
      </c>
      <c r="D42" t="s">
        <v>410</v>
      </c>
      <c r="F42" t="s">
        <v>486</v>
      </c>
    </row>
    <row r="43" spans="1:6" ht="12.75">
      <c r="A43" s="1" t="s">
        <v>13</v>
      </c>
      <c r="B43" s="1">
        <v>1</v>
      </c>
      <c r="C43" t="s">
        <v>14</v>
      </c>
      <c r="D43" t="s">
        <v>410</v>
      </c>
      <c r="F43" t="s">
        <v>488</v>
      </c>
    </row>
    <row r="44" spans="1:6" ht="12.75">
      <c r="A44" s="1" t="s">
        <v>13</v>
      </c>
      <c r="B44" s="1">
        <v>4</v>
      </c>
      <c r="C44" t="s">
        <v>14</v>
      </c>
      <c r="D44" t="s">
        <v>502</v>
      </c>
      <c r="F44" t="s">
        <v>488</v>
      </c>
    </row>
    <row r="45" spans="1:6" ht="12.75">
      <c r="A45" s="1" t="s">
        <v>13</v>
      </c>
      <c r="B45" s="1">
        <v>2</v>
      </c>
      <c r="C45" t="s">
        <v>14</v>
      </c>
      <c r="D45" t="s">
        <v>503</v>
      </c>
      <c r="F45" t="s">
        <v>488</v>
      </c>
    </row>
    <row r="46" spans="1:6" ht="12.75">
      <c r="A46" s="1" t="s">
        <v>15</v>
      </c>
      <c r="B46" s="1">
        <v>1</v>
      </c>
      <c r="C46" t="s">
        <v>16</v>
      </c>
      <c r="D46" t="s">
        <v>274</v>
      </c>
      <c r="F46" t="s">
        <v>486</v>
      </c>
    </row>
    <row r="47" spans="1:6" ht="12.75">
      <c r="A47" s="1" t="s">
        <v>15</v>
      </c>
      <c r="B47" s="1">
        <v>1</v>
      </c>
      <c r="C47" t="s">
        <v>16</v>
      </c>
      <c r="D47" t="s">
        <v>343</v>
      </c>
      <c r="F47" t="s">
        <v>486</v>
      </c>
    </row>
    <row r="48" spans="1:6" ht="12.75">
      <c r="A48" s="1" t="s">
        <v>15</v>
      </c>
      <c r="B48" s="1">
        <v>2</v>
      </c>
      <c r="C48" t="s">
        <v>16</v>
      </c>
      <c r="D48" t="s">
        <v>504</v>
      </c>
      <c r="F48" t="s">
        <v>486</v>
      </c>
    </row>
    <row r="49" spans="1:6" ht="12.75">
      <c r="A49" s="1" t="s">
        <v>15</v>
      </c>
      <c r="B49" s="1">
        <v>1</v>
      </c>
      <c r="C49" t="s">
        <v>16</v>
      </c>
      <c r="D49" t="s">
        <v>269</v>
      </c>
      <c r="F49" t="s">
        <v>488</v>
      </c>
    </row>
    <row r="50" spans="1:6" ht="12.75">
      <c r="A50" s="1" t="s">
        <v>15</v>
      </c>
      <c r="B50" s="1">
        <v>1</v>
      </c>
      <c r="C50" t="s">
        <v>16</v>
      </c>
      <c r="D50" t="s">
        <v>505</v>
      </c>
      <c r="F50" t="s">
        <v>488</v>
      </c>
    </row>
    <row r="51" spans="1:6" ht="12.75">
      <c r="A51" s="1" t="s">
        <v>15</v>
      </c>
      <c r="B51" s="1">
        <v>1</v>
      </c>
      <c r="C51" t="s">
        <v>16</v>
      </c>
      <c r="D51" t="s">
        <v>349</v>
      </c>
      <c r="F51" t="s">
        <v>488</v>
      </c>
    </row>
    <row r="52" spans="1:6" ht="12.75">
      <c r="A52" s="1" t="s">
        <v>15</v>
      </c>
      <c r="B52" s="1">
        <v>1</v>
      </c>
      <c r="C52" t="s">
        <v>16</v>
      </c>
      <c r="D52" t="s">
        <v>269</v>
      </c>
      <c r="E52" t="s">
        <v>263</v>
      </c>
      <c r="F52" t="s">
        <v>488</v>
      </c>
    </row>
    <row r="53" spans="1:6" ht="12.75">
      <c r="A53" s="1" t="s">
        <v>15</v>
      </c>
      <c r="B53" s="1">
        <v>1</v>
      </c>
      <c r="C53" t="s">
        <v>16</v>
      </c>
      <c r="D53" t="s">
        <v>349</v>
      </c>
      <c r="E53" t="s">
        <v>294</v>
      </c>
      <c r="F53" t="s">
        <v>488</v>
      </c>
    </row>
    <row r="54" spans="1:6" ht="12.75">
      <c r="A54" s="1" t="s">
        <v>15</v>
      </c>
      <c r="B54" s="1">
        <v>1</v>
      </c>
      <c r="C54" t="s">
        <v>16</v>
      </c>
      <c r="D54" t="s">
        <v>333</v>
      </c>
      <c r="F54" t="s">
        <v>490</v>
      </c>
    </row>
    <row r="55" spans="1:6" ht="12.75">
      <c r="A55" s="1" t="s">
        <v>17</v>
      </c>
      <c r="B55" s="1">
        <v>6</v>
      </c>
      <c r="C55" t="s">
        <v>18</v>
      </c>
      <c r="D55" t="s">
        <v>269</v>
      </c>
      <c r="F55" t="s">
        <v>486</v>
      </c>
    </row>
    <row r="56" spans="1:6" ht="12.75">
      <c r="A56" s="1" t="s">
        <v>17</v>
      </c>
      <c r="B56" s="1">
        <v>2</v>
      </c>
      <c r="C56" t="s">
        <v>18</v>
      </c>
      <c r="D56" t="s">
        <v>334</v>
      </c>
      <c r="F56" t="s">
        <v>486</v>
      </c>
    </row>
    <row r="57" spans="1:6" ht="12.75">
      <c r="A57" s="1" t="s">
        <v>17</v>
      </c>
      <c r="B57" s="1">
        <v>1</v>
      </c>
      <c r="C57" t="s">
        <v>18</v>
      </c>
      <c r="D57" t="s">
        <v>349</v>
      </c>
      <c r="F57" t="s">
        <v>486</v>
      </c>
    </row>
    <row r="58" spans="1:6" ht="12.75">
      <c r="A58" s="1" t="s">
        <v>17</v>
      </c>
      <c r="B58" s="1">
        <v>2</v>
      </c>
      <c r="C58" t="s">
        <v>18</v>
      </c>
      <c r="D58" t="s">
        <v>297</v>
      </c>
      <c r="F58" t="s">
        <v>486</v>
      </c>
    </row>
    <row r="59" spans="1:6" ht="12.75">
      <c r="A59" s="1" t="s">
        <v>17</v>
      </c>
      <c r="B59" s="1">
        <v>1</v>
      </c>
      <c r="C59" t="s">
        <v>18</v>
      </c>
      <c r="D59" t="s">
        <v>334</v>
      </c>
      <c r="E59" t="s">
        <v>263</v>
      </c>
      <c r="F59" t="s">
        <v>486</v>
      </c>
    </row>
    <row r="60" spans="1:6" ht="12.75">
      <c r="A60" s="1" t="s">
        <v>17</v>
      </c>
      <c r="B60" s="1">
        <v>2</v>
      </c>
      <c r="C60" t="s">
        <v>18</v>
      </c>
      <c r="F60" t="s">
        <v>488</v>
      </c>
    </row>
    <row r="61" spans="1:6" ht="12.75">
      <c r="A61" s="1" t="s">
        <v>17</v>
      </c>
      <c r="B61" s="1">
        <v>7</v>
      </c>
      <c r="C61" t="s">
        <v>18</v>
      </c>
      <c r="D61" t="s">
        <v>269</v>
      </c>
      <c r="F61" t="s">
        <v>488</v>
      </c>
    </row>
    <row r="62" spans="1:6" ht="12.75">
      <c r="A62" s="1" t="s">
        <v>17</v>
      </c>
      <c r="B62" s="1">
        <v>1</v>
      </c>
      <c r="C62" t="s">
        <v>18</v>
      </c>
      <c r="D62" t="s">
        <v>334</v>
      </c>
      <c r="F62" t="s">
        <v>488</v>
      </c>
    </row>
    <row r="63" spans="1:6" ht="12.75">
      <c r="A63" s="1" t="s">
        <v>17</v>
      </c>
      <c r="B63" s="1">
        <v>1</v>
      </c>
      <c r="C63" t="s">
        <v>18</v>
      </c>
      <c r="D63" t="s">
        <v>297</v>
      </c>
      <c r="F63" t="s">
        <v>488</v>
      </c>
    </row>
    <row r="64" spans="1:6" ht="12.75">
      <c r="A64" s="1" t="s">
        <v>17</v>
      </c>
      <c r="B64" s="1">
        <v>1</v>
      </c>
      <c r="C64" t="s">
        <v>18</v>
      </c>
      <c r="D64" t="s">
        <v>297</v>
      </c>
      <c r="E64" t="s">
        <v>260</v>
      </c>
      <c r="F64" t="s">
        <v>488</v>
      </c>
    </row>
    <row r="65" spans="1:6" ht="12.75">
      <c r="A65" s="1" t="s">
        <v>17</v>
      </c>
      <c r="B65" s="1">
        <v>1</v>
      </c>
      <c r="C65" t="s">
        <v>18</v>
      </c>
      <c r="D65" t="s">
        <v>275</v>
      </c>
      <c r="E65" t="s">
        <v>294</v>
      </c>
      <c r="F65" t="s">
        <v>488</v>
      </c>
    </row>
    <row r="66" spans="1:6" ht="12.75">
      <c r="A66" s="1" t="s">
        <v>19</v>
      </c>
      <c r="B66" s="1">
        <v>2</v>
      </c>
      <c r="C66" t="s">
        <v>20</v>
      </c>
      <c r="D66" t="s">
        <v>361</v>
      </c>
      <c r="E66" t="s">
        <v>263</v>
      </c>
      <c r="F66" t="s">
        <v>486</v>
      </c>
    </row>
    <row r="67" spans="1:6" ht="12.75">
      <c r="A67" s="1" t="s">
        <v>19</v>
      </c>
      <c r="B67" s="1">
        <v>1</v>
      </c>
      <c r="C67" t="s">
        <v>20</v>
      </c>
      <c r="D67" t="s">
        <v>416</v>
      </c>
      <c r="E67" t="s">
        <v>263</v>
      </c>
      <c r="F67" t="s">
        <v>486</v>
      </c>
    </row>
    <row r="68" spans="1:6" ht="12.75">
      <c r="A68" s="1" t="s">
        <v>19</v>
      </c>
      <c r="B68" s="1">
        <v>1</v>
      </c>
      <c r="C68" t="s">
        <v>20</v>
      </c>
      <c r="D68" t="s">
        <v>330</v>
      </c>
      <c r="E68" t="s">
        <v>260</v>
      </c>
      <c r="F68" t="s">
        <v>486</v>
      </c>
    </row>
    <row r="69" spans="1:6" ht="12.75">
      <c r="A69" s="1" t="s">
        <v>19</v>
      </c>
      <c r="B69" s="1">
        <v>1</v>
      </c>
      <c r="C69" t="s">
        <v>20</v>
      </c>
      <c r="D69" t="s">
        <v>506</v>
      </c>
      <c r="E69" t="s">
        <v>260</v>
      </c>
      <c r="F69" t="s">
        <v>486</v>
      </c>
    </row>
    <row r="70" spans="1:6" ht="12.75">
      <c r="A70" s="1" t="s">
        <v>19</v>
      </c>
      <c r="B70" s="1">
        <v>1</v>
      </c>
      <c r="C70" t="s">
        <v>20</v>
      </c>
      <c r="D70" t="s">
        <v>417</v>
      </c>
      <c r="E70" t="s">
        <v>263</v>
      </c>
      <c r="F70" t="s">
        <v>488</v>
      </c>
    </row>
    <row r="71" spans="1:6" ht="12.75">
      <c r="A71" s="1" t="s">
        <v>19</v>
      </c>
      <c r="B71" s="1">
        <v>1</v>
      </c>
      <c r="C71" t="s">
        <v>20</v>
      </c>
      <c r="D71" t="s">
        <v>278</v>
      </c>
      <c r="E71" t="s">
        <v>263</v>
      </c>
      <c r="F71" t="s">
        <v>488</v>
      </c>
    </row>
    <row r="72" spans="1:6" ht="12.75">
      <c r="A72" s="1" t="s">
        <v>19</v>
      </c>
      <c r="B72" s="1">
        <v>1</v>
      </c>
      <c r="C72" t="s">
        <v>20</v>
      </c>
      <c r="D72" t="s">
        <v>504</v>
      </c>
      <c r="E72" t="s">
        <v>263</v>
      </c>
      <c r="F72" t="s">
        <v>488</v>
      </c>
    </row>
    <row r="73" spans="1:6" ht="12.75">
      <c r="A73" s="1" t="s">
        <v>19</v>
      </c>
      <c r="B73" s="1">
        <v>1</v>
      </c>
      <c r="C73" t="s">
        <v>20</v>
      </c>
      <c r="D73" t="s">
        <v>416</v>
      </c>
      <c r="E73" t="s">
        <v>263</v>
      </c>
      <c r="F73" t="s">
        <v>488</v>
      </c>
    </row>
    <row r="74" spans="1:6" ht="12.75">
      <c r="A74" s="1" t="s">
        <v>19</v>
      </c>
      <c r="B74" s="1">
        <v>1</v>
      </c>
      <c r="C74" t="s">
        <v>20</v>
      </c>
      <c r="D74" t="s">
        <v>330</v>
      </c>
      <c r="E74" t="s">
        <v>260</v>
      </c>
      <c r="F74" t="s">
        <v>488</v>
      </c>
    </row>
    <row r="75" spans="1:6" ht="12.75">
      <c r="A75" s="1" t="s">
        <v>19</v>
      </c>
      <c r="B75" s="1">
        <v>1</v>
      </c>
      <c r="C75" t="s">
        <v>20</v>
      </c>
      <c r="D75" t="s">
        <v>398</v>
      </c>
      <c r="E75" t="s">
        <v>260</v>
      </c>
      <c r="F75" t="s">
        <v>488</v>
      </c>
    </row>
    <row r="76" spans="1:6" ht="12.75">
      <c r="A76" s="1" t="s">
        <v>19</v>
      </c>
      <c r="B76" s="1">
        <v>1</v>
      </c>
      <c r="C76" t="s">
        <v>20</v>
      </c>
      <c r="D76" t="s">
        <v>506</v>
      </c>
      <c r="E76" t="s">
        <v>260</v>
      </c>
      <c r="F76" t="s">
        <v>488</v>
      </c>
    </row>
    <row r="77" spans="1:6" ht="12.75">
      <c r="A77" s="1" t="s">
        <v>21</v>
      </c>
      <c r="B77" s="1">
        <v>1</v>
      </c>
      <c r="C77" t="s">
        <v>337</v>
      </c>
      <c r="D77" t="s">
        <v>339</v>
      </c>
      <c r="E77" t="s">
        <v>260</v>
      </c>
      <c r="F77" t="s">
        <v>486</v>
      </c>
    </row>
    <row r="78" spans="1:6" ht="12.75">
      <c r="A78" s="1" t="s">
        <v>21</v>
      </c>
      <c r="B78" s="1">
        <v>2</v>
      </c>
      <c r="C78" t="s">
        <v>337</v>
      </c>
      <c r="D78" t="s">
        <v>339</v>
      </c>
      <c r="E78" t="s">
        <v>263</v>
      </c>
      <c r="F78" t="s">
        <v>488</v>
      </c>
    </row>
    <row r="79" spans="1:6" ht="12.75">
      <c r="A79" s="1" t="s">
        <v>21</v>
      </c>
      <c r="B79" s="1">
        <v>1</v>
      </c>
      <c r="C79" t="s">
        <v>337</v>
      </c>
      <c r="D79" t="s">
        <v>339</v>
      </c>
      <c r="E79" t="s">
        <v>260</v>
      </c>
      <c r="F79" t="s">
        <v>488</v>
      </c>
    </row>
    <row r="80" spans="1:6" ht="12.75">
      <c r="A80" s="1" t="s">
        <v>21</v>
      </c>
      <c r="B80" s="1">
        <v>2</v>
      </c>
      <c r="C80" t="s">
        <v>337</v>
      </c>
      <c r="D80" t="s">
        <v>339</v>
      </c>
      <c r="E80" t="s">
        <v>294</v>
      </c>
      <c r="F80" t="s">
        <v>488</v>
      </c>
    </row>
    <row r="81" spans="1:6" ht="12.75">
      <c r="A81" s="1" t="s">
        <v>21</v>
      </c>
      <c r="B81" s="1">
        <v>2</v>
      </c>
      <c r="C81" t="s">
        <v>281</v>
      </c>
      <c r="D81" t="s">
        <v>339</v>
      </c>
      <c r="E81" t="s">
        <v>263</v>
      </c>
      <c r="F81" t="s">
        <v>486</v>
      </c>
    </row>
    <row r="82" spans="1:6" ht="12.75">
      <c r="A82" s="1" t="s">
        <v>21</v>
      </c>
      <c r="B82" s="1">
        <v>4</v>
      </c>
      <c r="C82" t="s">
        <v>281</v>
      </c>
      <c r="D82" t="s">
        <v>339</v>
      </c>
      <c r="E82" t="s">
        <v>260</v>
      </c>
      <c r="F82" t="s">
        <v>486</v>
      </c>
    </row>
    <row r="83" spans="1:6" ht="12.75">
      <c r="A83" s="1" t="s">
        <v>21</v>
      </c>
      <c r="B83" s="1">
        <v>5</v>
      </c>
      <c r="C83" t="s">
        <v>281</v>
      </c>
      <c r="D83" t="s">
        <v>339</v>
      </c>
      <c r="E83" t="s">
        <v>260</v>
      </c>
      <c r="F83" t="s">
        <v>486</v>
      </c>
    </row>
    <row r="84" spans="1:6" ht="12.75">
      <c r="A84" s="1" t="s">
        <v>21</v>
      </c>
      <c r="B84" s="1">
        <v>3</v>
      </c>
      <c r="C84" t="s">
        <v>281</v>
      </c>
      <c r="D84" t="s">
        <v>339</v>
      </c>
      <c r="E84" t="s">
        <v>260</v>
      </c>
      <c r="F84" t="s">
        <v>488</v>
      </c>
    </row>
    <row r="85" spans="1:6" ht="12.75">
      <c r="A85" s="1" t="s">
        <v>21</v>
      </c>
      <c r="B85" s="1">
        <v>2</v>
      </c>
      <c r="C85" t="s">
        <v>281</v>
      </c>
      <c r="D85" t="s">
        <v>339</v>
      </c>
      <c r="E85" t="s">
        <v>260</v>
      </c>
      <c r="F85" t="s">
        <v>488</v>
      </c>
    </row>
    <row r="86" spans="1:6" ht="12.75">
      <c r="A86" s="1" t="s">
        <v>21</v>
      </c>
      <c r="B86" s="1">
        <v>1</v>
      </c>
      <c r="C86" t="s">
        <v>281</v>
      </c>
      <c r="D86" t="s">
        <v>339</v>
      </c>
      <c r="E86" t="s">
        <v>306</v>
      </c>
      <c r="F86" t="s">
        <v>488</v>
      </c>
    </row>
    <row r="87" spans="1:6" ht="12.75">
      <c r="A87" s="1" t="s">
        <v>21</v>
      </c>
      <c r="B87" s="1">
        <v>2</v>
      </c>
      <c r="C87" t="s">
        <v>281</v>
      </c>
      <c r="D87" t="s">
        <v>339</v>
      </c>
      <c r="F87" t="s">
        <v>507</v>
      </c>
    </row>
    <row r="88" spans="1:6" ht="12.75">
      <c r="A88" s="1" t="s">
        <v>21</v>
      </c>
      <c r="B88" s="1">
        <v>1</v>
      </c>
      <c r="C88" t="s">
        <v>283</v>
      </c>
      <c r="D88" t="s">
        <v>339</v>
      </c>
      <c r="E88" t="s">
        <v>282</v>
      </c>
      <c r="F88" t="s">
        <v>486</v>
      </c>
    </row>
    <row r="89" spans="1:6" ht="12.75">
      <c r="A89" s="1" t="s">
        <v>21</v>
      </c>
      <c r="B89" s="1">
        <v>1</v>
      </c>
      <c r="C89" t="s">
        <v>283</v>
      </c>
      <c r="D89" t="s">
        <v>339</v>
      </c>
      <c r="E89" t="s">
        <v>260</v>
      </c>
      <c r="F89" t="s">
        <v>486</v>
      </c>
    </row>
    <row r="90" spans="1:6" ht="12.75">
      <c r="A90" s="1" t="s">
        <v>21</v>
      </c>
      <c r="B90" s="1">
        <v>1</v>
      </c>
      <c r="C90" t="s">
        <v>283</v>
      </c>
      <c r="D90" t="s">
        <v>339</v>
      </c>
      <c r="E90" t="s">
        <v>301</v>
      </c>
      <c r="F90" t="s">
        <v>488</v>
      </c>
    </row>
    <row r="91" spans="1:6" ht="12.75">
      <c r="A91" s="1" t="s">
        <v>21</v>
      </c>
      <c r="B91" s="1">
        <v>1</v>
      </c>
      <c r="C91" t="s">
        <v>283</v>
      </c>
      <c r="D91" t="s">
        <v>339</v>
      </c>
      <c r="E91" t="s">
        <v>260</v>
      </c>
      <c r="F91" t="s">
        <v>488</v>
      </c>
    </row>
    <row r="92" spans="1:6" ht="12.75">
      <c r="A92" s="1" t="s">
        <v>21</v>
      </c>
      <c r="B92" s="1">
        <v>6</v>
      </c>
      <c r="C92" t="s">
        <v>283</v>
      </c>
      <c r="D92" t="s">
        <v>339</v>
      </c>
      <c r="E92" t="s">
        <v>260</v>
      </c>
      <c r="F92" t="s">
        <v>488</v>
      </c>
    </row>
    <row r="93" spans="1:6" ht="12.75">
      <c r="A93" s="1" t="s">
        <v>22</v>
      </c>
      <c r="B93" s="1">
        <v>1</v>
      </c>
      <c r="C93" t="s">
        <v>341</v>
      </c>
      <c r="D93" t="s">
        <v>423</v>
      </c>
      <c r="E93" t="s">
        <v>282</v>
      </c>
      <c r="F93" t="s">
        <v>486</v>
      </c>
    </row>
    <row r="94" spans="1:6" ht="12.75">
      <c r="A94" s="1" t="s">
        <v>22</v>
      </c>
      <c r="B94" s="1">
        <v>1</v>
      </c>
      <c r="C94" t="s">
        <v>341</v>
      </c>
      <c r="D94" t="s">
        <v>483</v>
      </c>
      <c r="E94" t="s">
        <v>263</v>
      </c>
      <c r="F94" t="s">
        <v>486</v>
      </c>
    </row>
    <row r="95" spans="1:6" ht="12.75">
      <c r="A95" s="1" t="s">
        <v>22</v>
      </c>
      <c r="B95" s="1">
        <v>1</v>
      </c>
      <c r="C95" t="s">
        <v>341</v>
      </c>
      <c r="D95" t="s">
        <v>343</v>
      </c>
      <c r="E95" t="s">
        <v>263</v>
      </c>
      <c r="F95" t="s">
        <v>486</v>
      </c>
    </row>
    <row r="96" spans="1:6" ht="12.75">
      <c r="A96" s="1" t="s">
        <v>22</v>
      </c>
      <c r="B96" s="1">
        <v>1</v>
      </c>
      <c r="C96" t="s">
        <v>341</v>
      </c>
      <c r="D96" t="s">
        <v>333</v>
      </c>
      <c r="E96" t="s">
        <v>263</v>
      </c>
      <c r="F96" t="s">
        <v>486</v>
      </c>
    </row>
    <row r="97" spans="1:6" ht="12.75">
      <c r="A97" s="1" t="s">
        <v>22</v>
      </c>
      <c r="B97" s="1">
        <v>2</v>
      </c>
      <c r="C97" t="s">
        <v>341</v>
      </c>
      <c r="D97" t="s">
        <v>347</v>
      </c>
      <c r="E97" t="s">
        <v>263</v>
      </c>
      <c r="F97" t="s">
        <v>486</v>
      </c>
    </row>
    <row r="98" spans="1:6" ht="12.75">
      <c r="A98" s="1" t="s">
        <v>22</v>
      </c>
      <c r="B98" s="1">
        <v>1</v>
      </c>
      <c r="C98" t="s">
        <v>341</v>
      </c>
      <c r="D98" t="s">
        <v>362</v>
      </c>
      <c r="E98" t="s">
        <v>263</v>
      </c>
      <c r="F98" t="s">
        <v>486</v>
      </c>
    </row>
    <row r="99" spans="1:6" ht="12.75">
      <c r="A99" s="1" t="s">
        <v>22</v>
      </c>
      <c r="B99" s="1">
        <v>1</v>
      </c>
      <c r="C99" t="s">
        <v>341</v>
      </c>
      <c r="D99" t="s">
        <v>508</v>
      </c>
      <c r="E99" t="s">
        <v>263</v>
      </c>
      <c r="F99" t="s">
        <v>486</v>
      </c>
    </row>
    <row r="100" spans="1:6" ht="12.75">
      <c r="A100" s="1" t="s">
        <v>22</v>
      </c>
      <c r="B100" s="1">
        <v>1</v>
      </c>
      <c r="C100" t="s">
        <v>341</v>
      </c>
      <c r="D100" t="s">
        <v>509</v>
      </c>
      <c r="E100" t="s">
        <v>263</v>
      </c>
      <c r="F100" t="s">
        <v>486</v>
      </c>
    </row>
    <row r="101" spans="1:6" ht="12.75">
      <c r="A101" s="1" t="s">
        <v>22</v>
      </c>
      <c r="B101" s="1">
        <v>1</v>
      </c>
      <c r="C101" t="s">
        <v>341</v>
      </c>
      <c r="D101" t="s">
        <v>318</v>
      </c>
      <c r="E101" t="s">
        <v>260</v>
      </c>
      <c r="F101" t="s">
        <v>486</v>
      </c>
    </row>
    <row r="102" spans="1:6" ht="12.75">
      <c r="A102" s="1" t="s">
        <v>22</v>
      </c>
      <c r="B102" s="1">
        <v>2</v>
      </c>
      <c r="C102" t="s">
        <v>341</v>
      </c>
      <c r="D102" t="s">
        <v>333</v>
      </c>
      <c r="E102" t="s">
        <v>260</v>
      </c>
      <c r="F102" t="s">
        <v>486</v>
      </c>
    </row>
    <row r="103" spans="1:6" ht="12.75">
      <c r="A103" s="1" t="s">
        <v>22</v>
      </c>
      <c r="B103" s="1">
        <v>1</v>
      </c>
      <c r="C103" t="s">
        <v>341</v>
      </c>
      <c r="D103" t="s">
        <v>333</v>
      </c>
      <c r="E103" t="s">
        <v>331</v>
      </c>
      <c r="F103" t="s">
        <v>486</v>
      </c>
    </row>
    <row r="104" spans="1:6" ht="12.75">
      <c r="A104" s="1" t="s">
        <v>22</v>
      </c>
      <c r="B104" s="1">
        <v>1</v>
      </c>
      <c r="C104" t="s">
        <v>341</v>
      </c>
      <c r="D104" t="s">
        <v>332</v>
      </c>
      <c r="E104" t="s">
        <v>263</v>
      </c>
      <c r="F104" t="s">
        <v>488</v>
      </c>
    </row>
    <row r="105" spans="1:6" ht="12.75">
      <c r="A105" s="1" t="s">
        <v>22</v>
      </c>
      <c r="B105" s="1">
        <v>1</v>
      </c>
      <c r="C105" t="s">
        <v>341</v>
      </c>
      <c r="D105" t="s">
        <v>285</v>
      </c>
      <c r="E105" t="s">
        <v>260</v>
      </c>
      <c r="F105" t="s">
        <v>488</v>
      </c>
    </row>
    <row r="106" spans="1:6" ht="12.75">
      <c r="A106" s="1" t="s">
        <v>22</v>
      </c>
      <c r="B106" s="1">
        <v>1</v>
      </c>
      <c r="C106" t="s">
        <v>341</v>
      </c>
      <c r="D106" t="s">
        <v>353</v>
      </c>
      <c r="E106" t="s">
        <v>260</v>
      </c>
      <c r="F106" t="s">
        <v>488</v>
      </c>
    </row>
    <row r="107" spans="1:6" ht="12.75">
      <c r="A107" s="1" t="s">
        <v>22</v>
      </c>
      <c r="B107" s="1">
        <v>1</v>
      </c>
      <c r="C107" t="s">
        <v>341</v>
      </c>
      <c r="D107" t="s">
        <v>358</v>
      </c>
      <c r="E107" t="s">
        <v>294</v>
      </c>
      <c r="F107" t="s">
        <v>488</v>
      </c>
    </row>
    <row r="108" spans="1:6" ht="12.75">
      <c r="A108" s="1" t="s">
        <v>22</v>
      </c>
      <c r="B108" s="1">
        <v>1</v>
      </c>
      <c r="C108" t="s">
        <v>341</v>
      </c>
      <c r="D108" t="s">
        <v>510</v>
      </c>
      <c r="E108" t="s">
        <v>263</v>
      </c>
      <c r="F108" t="s">
        <v>490</v>
      </c>
    </row>
    <row r="109" spans="1:6" ht="12.75">
      <c r="A109" s="1" t="s">
        <v>22</v>
      </c>
      <c r="B109" s="1">
        <v>2</v>
      </c>
      <c r="C109" t="s">
        <v>341</v>
      </c>
      <c r="D109" t="s">
        <v>412</v>
      </c>
      <c r="E109" t="s">
        <v>263</v>
      </c>
      <c r="F109" t="s">
        <v>490</v>
      </c>
    </row>
    <row r="110" spans="1:6" ht="12.75">
      <c r="A110" s="1" t="s">
        <v>22</v>
      </c>
      <c r="B110" s="1">
        <v>2</v>
      </c>
      <c r="C110" t="s">
        <v>341</v>
      </c>
      <c r="D110" t="s">
        <v>511</v>
      </c>
      <c r="E110" t="s">
        <v>263</v>
      </c>
      <c r="F110" t="s">
        <v>490</v>
      </c>
    </row>
    <row r="111" spans="1:6" ht="12.75">
      <c r="A111" s="1" t="s">
        <v>22</v>
      </c>
      <c r="B111" s="1">
        <v>2</v>
      </c>
      <c r="C111" t="s">
        <v>341</v>
      </c>
      <c r="D111" t="s">
        <v>512</v>
      </c>
      <c r="E111" t="s">
        <v>263</v>
      </c>
      <c r="F111" t="s">
        <v>490</v>
      </c>
    </row>
    <row r="112" spans="1:6" ht="12.75">
      <c r="A112" s="1" t="s">
        <v>22</v>
      </c>
      <c r="B112" s="1">
        <v>1</v>
      </c>
      <c r="C112" t="s">
        <v>341</v>
      </c>
      <c r="D112" t="s">
        <v>513</v>
      </c>
      <c r="E112" t="s">
        <v>263</v>
      </c>
      <c r="F112" t="s">
        <v>490</v>
      </c>
    </row>
    <row r="113" spans="1:6" ht="12.75">
      <c r="A113" s="1" t="s">
        <v>22</v>
      </c>
      <c r="B113" s="1">
        <v>5</v>
      </c>
      <c r="C113" t="s">
        <v>341</v>
      </c>
      <c r="D113" t="s">
        <v>509</v>
      </c>
      <c r="E113" t="s">
        <v>263</v>
      </c>
      <c r="F113" t="s">
        <v>490</v>
      </c>
    </row>
    <row r="114" spans="1:6" ht="12.75">
      <c r="A114" s="1" t="s">
        <v>22</v>
      </c>
      <c r="B114" s="1">
        <v>1</v>
      </c>
      <c r="C114" t="s">
        <v>341</v>
      </c>
      <c r="D114" t="s">
        <v>514</v>
      </c>
      <c r="E114" t="s">
        <v>260</v>
      </c>
      <c r="F114" t="s">
        <v>490</v>
      </c>
    </row>
    <row r="115" spans="1:6" ht="12.75">
      <c r="A115" s="1" t="s">
        <v>22</v>
      </c>
      <c r="B115" s="1">
        <v>2</v>
      </c>
      <c r="C115" t="s">
        <v>341</v>
      </c>
      <c r="D115" t="s">
        <v>509</v>
      </c>
      <c r="E115" t="s">
        <v>260</v>
      </c>
      <c r="F115" t="s">
        <v>490</v>
      </c>
    </row>
    <row r="116" spans="1:6" ht="12.75">
      <c r="A116" s="1" t="s">
        <v>22</v>
      </c>
      <c r="B116" s="1">
        <v>1</v>
      </c>
      <c r="C116" t="s">
        <v>341</v>
      </c>
      <c r="D116" t="s">
        <v>358</v>
      </c>
      <c r="E116" t="s">
        <v>331</v>
      </c>
      <c r="F116" t="s">
        <v>490</v>
      </c>
    </row>
    <row r="117" spans="1:6" ht="12.75">
      <c r="A117" s="1" t="s">
        <v>22</v>
      </c>
      <c r="B117" s="1">
        <v>1</v>
      </c>
      <c r="C117" t="s">
        <v>25</v>
      </c>
      <c r="D117" t="s">
        <v>443</v>
      </c>
      <c r="E117" t="s">
        <v>282</v>
      </c>
      <c r="F117" t="s">
        <v>486</v>
      </c>
    </row>
    <row r="118" spans="1:6" ht="12.75">
      <c r="A118" s="1" t="s">
        <v>22</v>
      </c>
      <c r="B118" s="1">
        <v>1</v>
      </c>
      <c r="C118" t="s">
        <v>25</v>
      </c>
      <c r="D118" t="s">
        <v>285</v>
      </c>
      <c r="E118" t="s">
        <v>263</v>
      </c>
      <c r="F118" t="s">
        <v>486</v>
      </c>
    </row>
    <row r="119" spans="1:6" ht="12.75">
      <c r="A119" s="1" t="s">
        <v>22</v>
      </c>
      <c r="B119" s="1">
        <v>1</v>
      </c>
      <c r="C119" t="s">
        <v>25</v>
      </c>
      <c r="D119" t="s">
        <v>351</v>
      </c>
      <c r="E119" t="s">
        <v>260</v>
      </c>
      <c r="F119" t="s">
        <v>486</v>
      </c>
    </row>
    <row r="120" spans="1:6" ht="12.75">
      <c r="A120" s="1" t="s">
        <v>22</v>
      </c>
      <c r="B120" s="1">
        <v>1</v>
      </c>
      <c r="C120" t="s">
        <v>25</v>
      </c>
      <c r="D120" t="s">
        <v>505</v>
      </c>
      <c r="E120" t="s">
        <v>260</v>
      </c>
      <c r="F120" t="s">
        <v>486</v>
      </c>
    </row>
    <row r="121" spans="1:6" ht="12.75">
      <c r="A121" s="1" t="s">
        <v>22</v>
      </c>
      <c r="B121" s="1">
        <v>1</v>
      </c>
      <c r="C121" t="s">
        <v>25</v>
      </c>
      <c r="D121" t="s">
        <v>353</v>
      </c>
      <c r="E121" t="s">
        <v>306</v>
      </c>
      <c r="F121" t="s">
        <v>486</v>
      </c>
    </row>
    <row r="122" spans="1:6" ht="12.75">
      <c r="A122" s="1" t="s">
        <v>22</v>
      </c>
      <c r="B122" s="1">
        <v>1</v>
      </c>
      <c r="C122" t="s">
        <v>25</v>
      </c>
      <c r="D122" t="s">
        <v>285</v>
      </c>
      <c r="E122" t="s">
        <v>263</v>
      </c>
      <c r="F122" t="s">
        <v>488</v>
      </c>
    </row>
    <row r="123" spans="1:6" ht="12.75">
      <c r="A123" s="1" t="s">
        <v>22</v>
      </c>
      <c r="B123" s="1">
        <v>4</v>
      </c>
      <c r="C123" t="s">
        <v>25</v>
      </c>
      <c r="D123" t="s">
        <v>353</v>
      </c>
      <c r="E123" t="s">
        <v>263</v>
      </c>
      <c r="F123" t="s">
        <v>488</v>
      </c>
    </row>
    <row r="124" spans="1:6" ht="12.75">
      <c r="A124" s="1" t="s">
        <v>22</v>
      </c>
      <c r="B124" s="1">
        <v>1</v>
      </c>
      <c r="C124" t="s">
        <v>26</v>
      </c>
      <c r="D124" t="s">
        <v>515</v>
      </c>
      <c r="E124" t="s">
        <v>282</v>
      </c>
      <c r="F124" t="s">
        <v>486</v>
      </c>
    </row>
    <row r="125" spans="1:6" ht="12.75">
      <c r="A125" s="1" t="s">
        <v>22</v>
      </c>
      <c r="B125" s="1">
        <v>1</v>
      </c>
      <c r="C125" t="s">
        <v>26</v>
      </c>
      <c r="D125" t="s">
        <v>516</v>
      </c>
      <c r="E125" t="s">
        <v>282</v>
      </c>
      <c r="F125" t="s">
        <v>486</v>
      </c>
    </row>
    <row r="126" spans="1:6" ht="12.75">
      <c r="A126" s="1" t="s">
        <v>22</v>
      </c>
      <c r="B126" s="1">
        <v>1</v>
      </c>
      <c r="C126" t="s">
        <v>26</v>
      </c>
      <c r="D126" t="s">
        <v>517</v>
      </c>
      <c r="E126" t="s">
        <v>282</v>
      </c>
      <c r="F126" t="s">
        <v>486</v>
      </c>
    </row>
    <row r="127" spans="1:6" ht="12.75">
      <c r="A127" s="1" t="s">
        <v>22</v>
      </c>
      <c r="B127" s="1">
        <v>1</v>
      </c>
      <c r="C127" t="s">
        <v>26</v>
      </c>
      <c r="D127" t="s">
        <v>349</v>
      </c>
      <c r="E127" t="s">
        <v>301</v>
      </c>
      <c r="F127" t="s">
        <v>486</v>
      </c>
    </row>
    <row r="128" spans="1:6" ht="12.75">
      <c r="A128" s="1" t="s">
        <v>22</v>
      </c>
      <c r="B128" s="1">
        <v>2</v>
      </c>
      <c r="C128" t="s">
        <v>26</v>
      </c>
      <c r="D128" t="s">
        <v>518</v>
      </c>
      <c r="E128" t="s">
        <v>263</v>
      </c>
      <c r="F128" t="s">
        <v>486</v>
      </c>
    </row>
    <row r="129" spans="1:6" ht="12.75">
      <c r="A129" s="1" t="s">
        <v>22</v>
      </c>
      <c r="B129" s="1">
        <v>1</v>
      </c>
      <c r="C129" t="s">
        <v>26</v>
      </c>
      <c r="D129" t="s">
        <v>432</v>
      </c>
      <c r="E129" t="s">
        <v>263</v>
      </c>
      <c r="F129" t="s">
        <v>486</v>
      </c>
    </row>
    <row r="130" spans="1:6" ht="12.75">
      <c r="A130" s="1" t="s">
        <v>22</v>
      </c>
      <c r="B130" s="1">
        <v>1</v>
      </c>
      <c r="C130" t="s">
        <v>26</v>
      </c>
      <c r="D130" t="s">
        <v>519</v>
      </c>
      <c r="E130" t="s">
        <v>263</v>
      </c>
      <c r="F130" t="s">
        <v>486</v>
      </c>
    </row>
    <row r="131" spans="1:6" ht="12.75">
      <c r="A131" s="1" t="s">
        <v>22</v>
      </c>
      <c r="B131" s="1">
        <v>1</v>
      </c>
      <c r="C131" t="s">
        <v>26</v>
      </c>
      <c r="D131" t="s">
        <v>362</v>
      </c>
      <c r="E131" t="s">
        <v>263</v>
      </c>
      <c r="F131" t="s">
        <v>486</v>
      </c>
    </row>
    <row r="132" spans="1:6" ht="12.75">
      <c r="A132" s="1" t="s">
        <v>22</v>
      </c>
      <c r="B132" s="1">
        <v>1</v>
      </c>
      <c r="C132" t="s">
        <v>26</v>
      </c>
      <c r="D132" t="s">
        <v>357</v>
      </c>
      <c r="E132" t="s">
        <v>263</v>
      </c>
      <c r="F132" t="s">
        <v>486</v>
      </c>
    </row>
    <row r="133" spans="1:6" ht="12.75">
      <c r="A133" s="1" t="s">
        <v>22</v>
      </c>
      <c r="B133" s="1">
        <v>1</v>
      </c>
      <c r="C133" t="s">
        <v>26</v>
      </c>
      <c r="D133" t="s">
        <v>520</v>
      </c>
      <c r="E133" t="s">
        <v>263</v>
      </c>
      <c r="F133" t="s">
        <v>486</v>
      </c>
    </row>
    <row r="134" spans="1:6" ht="12.75">
      <c r="A134" s="1" t="s">
        <v>22</v>
      </c>
      <c r="B134" s="1">
        <v>2</v>
      </c>
      <c r="C134" t="s">
        <v>26</v>
      </c>
      <c r="D134" t="s">
        <v>285</v>
      </c>
      <c r="E134" t="s">
        <v>263</v>
      </c>
      <c r="F134" t="s">
        <v>486</v>
      </c>
    </row>
    <row r="135" spans="1:6" ht="12.75">
      <c r="A135" s="1" t="s">
        <v>22</v>
      </c>
      <c r="B135" s="1">
        <v>1</v>
      </c>
      <c r="C135" t="s">
        <v>26</v>
      </c>
      <c r="D135" t="s">
        <v>349</v>
      </c>
      <c r="E135" t="s">
        <v>263</v>
      </c>
      <c r="F135" t="s">
        <v>486</v>
      </c>
    </row>
    <row r="136" spans="1:6" ht="12.75">
      <c r="A136" s="1" t="s">
        <v>22</v>
      </c>
      <c r="B136" s="1">
        <v>2</v>
      </c>
      <c r="C136" t="s">
        <v>26</v>
      </c>
      <c r="D136" t="s">
        <v>336</v>
      </c>
      <c r="E136" t="s">
        <v>263</v>
      </c>
      <c r="F136" t="s">
        <v>486</v>
      </c>
    </row>
    <row r="137" spans="1:6" ht="12.75">
      <c r="A137" s="1" t="s">
        <v>22</v>
      </c>
      <c r="B137" s="1">
        <v>2</v>
      </c>
      <c r="C137" t="s">
        <v>26</v>
      </c>
      <c r="D137" t="s">
        <v>423</v>
      </c>
      <c r="E137" t="s">
        <v>260</v>
      </c>
      <c r="F137" t="s">
        <v>486</v>
      </c>
    </row>
    <row r="138" spans="1:6" ht="12.75">
      <c r="A138" s="1" t="s">
        <v>22</v>
      </c>
      <c r="B138" s="1">
        <v>3</v>
      </c>
      <c r="C138" t="s">
        <v>26</v>
      </c>
      <c r="D138" t="s">
        <v>351</v>
      </c>
      <c r="E138" t="s">
        <v>260</v>
      </c>
      <c r="F138" t="s">
        <v>486</v>
      </c>
    </row>
    <row r="139" spans="1:6" ht="12.75">
      <c r="A139" s="1" t="s">
        <v>22</v>
      </c>
      <c r="B139" s="1">
        <v>3</v>
      </c>
      <c r="C139" t="s">
        <v>26</v>
      </c>
      <c r="D139" t="s">
        <v>333</v>
      </c>
      <c r="E139" t="s">
        <v>260</v>
      </c>
      <c r="F139" t="s">
        <v>486</v>
      </c>
    </row>
    <row r="140" spans="1:6" ht="12.75">
      <c r="A140" s="1" t="s">
        <v>22</v>
      </c>
      <c r="B140" s="1">
        <v>1</v>
      </c>
      <c r="C140" t="s">
        <v>26</v>
      </c>
      <c r="D140" t="s">
        <v>304</v>
      </c>
      <c r="E140" t="s">
        <v>260</v>
      </c>
      <c r="F140" t="s">
        <v>486</v>
      </c>
    </row>
    <row r="141" spans="1:6" ht="12.75">
      <c r="A141" s="1" t="s">
        <v>22</v>
      </c>
      <c r="B141" s="1">
        <v>1</v>
      </c>
      <c r="C141" t="s">
        <v>26</v>
      </c>
      <c r="D141" t="s">
        <v>350</v>
      </c>
      <c r="E141" t="s">
        <v>306</v>
      </c>
      <c r="F141" t="s">
        <v>486</v>
      </c>
    </row>
    <row r="142" spans="1:6" ht="12.75">
      <c r="A142" s="1" t="s">
        <v>22</v>
      </c>
      <c r="B142" s="1">
        <v>1</v>
      </c>
      <c r="C142" t="s">
        <v>26</v>
      </c>
      <c r="D142" t="s">
        <v>417</v>
      </c>
      <c r="E142" t="s">
        <v>306</v>
      </c>
      <c r="F142" t="s">
        <v>486</v>
      </c>
    </row>
    <row r="143" spans="1:6" ht="12.75">
      <c r="A143" s="1" t="s">
        <v>22</v>
      </c>
      <c r="B143" s="1">
        <v>1</v>
      </c>
      <c r="C143" t="s">
        <v>26</v>
      </c>
      <c r="D143" t="s">
        <v>521</v>
      </c>
      <c r="E143" t="s">
        <v>282</v>
      </c>
      <c r="F143" t="s">
        <v>488</v>
      </c>
    </row>
    <row r="144" spans="1:6" ht="12.75">
      <c r="A144" s="1" t="s">
        <v>22</v>
      </c>
      <c r="B144" s="1">
        <v>1</v>
      </c>
      <c r="C144" t="s">
        <v>26</v>
      </c>
      <c r="D144" t="s">
        <v>522</v>
      </c>
      <c r="E144" t="s">
        <v>282</v>
      </c>
      <c r="F144" t="s">
        <v>488</v>
      </c>
    </row>
    <row r="145" spans="1:6" ht="12.75">
      <c r="A145" s="1" t="s">
        <v>22</v>
      </c>
      <c r="B145" s="1">
        <v>1</v>
      </c>
      <c r="C145" t="s">
        <v>26</v>
      </c>
      <c r="D145" t="s">
        <v>523</v>
      </c>
      <c r="E145" t="s">
        <v>282</v>
      </c>
      <c r="F145" t="s">
        <v>488</v>
      </c>
    </row>
    <row r="146" spans="1:6" ht="12.75">
      <c r="A146" s="1" t="s">
        <v>22</v>
      </c>
      <c r="B146" s="1">
        <v>1</v>
      </c>
      <c r="C146" t="s">
        <v>26</v>
      </c>
      <c r="D146" t="s">
        <v>485</v>
      </c>
      <c r="E146" t="s">
        <v>282</v>
      </c>
      <c r="F146" t="s">
        <v>488</v>
      </c>
    </row>
    <row r="147" spans="1:6" ht="12.75">
      <c r="A147" s="1" t="s">
        <v>22</v>
      </c>
      <c r="B147" s="1">
        <v>1</v>
      </c>
      <c r="C147" t="s">
        <v>26</v>
      </c>
      <c r="D147" t="s">
        <v>361</v>
      </c>
      <c r="E147" t="s">
        <v>282</v>
      </c>
      <c r="F147" t="s">
        <v>488</v>
      </c>
    </row>
    <row r="148" spans="1:6" ht="12.75">
      <c r="A148" s="1" t="s">
        <v>22</v>
      </c>
      <c r="B148" s="1">
        <v>1</v>
      </c>
      <c r="C148" t="s">
        <v>26</v>
      </c>
      <c r="D148" t="s">
        <v>349</v>
      </c>
      <c r="E148" t="s">
        <v>263</v>
      </c>
      <c r="F148" t="s">
        <v>488</v>
      </c>
    </row>
    <row r="149" spans="1:6" ht="12.75">
      <c r="A149" s="1" t="s">
        <v>22</v>
      </c>
      <c r="B149" s="1">
        <v>1</v>
      </c>
      <c r="C149" t="s">
        <v>26</v>
      </c>
      <c r="D149" t="s">
        <v>333</v>
      </c>
      <c r="E149" t="s">
        <v>260</v>
      </c>
      <c r="F149" t="s">
        <v>488</v>
      </c>
    </row>
    <row r="150" spans="1:6" ht="12.75">
      <c r="A150" s="1" t="s">
        <v>22</v>
      </c>
      <c r="B150" s="1">
        <v>1</v>
      </c>
      <c r="C150" t="s">
        <v>26</v>
      </c>
      <c r="D150" t="s">
        <v>349</v>
      </c>
      <c r="E150" t="s">
        <v>260</v>
      </c>
      <c r="F150" t="s">
        <v>488</v>
      </c>
    </row>
    <row r="151" spans="1:6" ht="12.75">
      <c r="A151" s="1" t="s">
        <v>22</v>
      </c>
      <c r="B151" s="1">
        <v>1</v>
      </c>
      <c r="C151" t="s">
        <v>26</v>
      </c>
      <c r="D151" t="s">
        <v>524</v>
      </c>
      <c r="E151" t="s">
        <v>331</v>
      </c>
      <c r="F151" t="s">
        <v>488</v>
      </c>
    </row>
    <row r="152" spans="1:6" ht="12.75">
      <c r="A152" s="1" t="s">
        <v>22</v>
      </c>
      <c r="B152" s="1">
        <v>1</v>
      </c>
      <c r="C152" t="s">
        <v>26</v>
      </c>
      <c r="D152" t="s">
        <v>304</v>
      </c>
      <c r="E152" t="s">
        <v>331</v>
      </c>
      <c r="F152" t="s">
        <v>488</v>
      </c>
    </row>
    <row r="153" spans="1:6" ht="12.75">
      <c r="A153" s="1" t="s">
        <v>22</v>
      </c>
      <c r="B153" s="1">
        <v>1</v>
      </c>
      <c r="C153" t="s">
        <v>26</v>
      </c>
      <c r="D153" t="s">
        <v>525</v>
      </c>
      <c r="E153" t="s">
        <v>263</v>
      </c>
      <c r="F153" t="s">
        <v>490</v>
      </c>
    </row>
    <row r="154" spans="1:6" ht="12.75">
      <c r="A154" s="1" t="s">
        <v>22</v>
      </c>
      <c r="B154" s="1">
        <v>1</v>
      </c>
      <c r="C154" t="s">
        <v>26</v>
      </c>
      <c r="D154" t="s">
        <v>514</v>
      </c>
      <c r="E154" t="s">
        <v>260</v>
      </c>
      <c r="F154" t="s">
        <v>490</v>
      </c>
    </row>
    <row r="155" spans="1:6" ht="12.75">
      <c r="A155" s="1" t="s">
        <v>22</v>
      </c>
      <c r="B155" s="1">
        <v>1</v>
      </c>
      <c r="C155" t="s">
        <v>28</v>
      </c>
      <c r="D155" t="s">
        <v>494</v>
      </c>
      <c r="E155" t="s">
        <v>263</v>
      </c>
      <c r="F155" t="s">
        <v>486</v>
      </c>
    </row>
    <row r="156" spans="1:6" ht="12.75">
      <c r="A156" s="1" t="s">
        <v>22</v>
      </c>
      <c r="B156" s="1">
        <v>1</v>
      </c>
      <c r="C156" t="s">
        <v>28</v>
      </c>
      <c r="D156" t="s">
        <v>370</v>
      </c>
      <c r="E156" t="s">
        <v>282</v>
      </c>
      <c r="F156" t="s">
        <v>488</v>
      </c>
    </row>
    <row r="157" spans="1:6" ht="12.75">
      <c r="A157" s="1" t="s">
        <v>22</v>
      </c>
      <c r="B157" s="1">
        <v>1</v>
      </c>
      <c r="C157" t="s">
        <v>28</v>
      </c>
      <c r="D157" t="s">
        <v>494</v>
      </c>
      <c r="E157" t="s">
        <v>260</v>
      </c>
      <c r="F157" t="s">
        <v>488</v>
      </c>
    </row>
    <row r="158" spans="1:6" ht="12.75">
      <c r="A158" s="1" t="s">
        <v>22</v>
      </c>
      <c r="B158" s="1">
        <v>1</v>
      </c>
      <c r="C158" t="s">
        <v>28</v>
      </c>
      <c r="D158" t="s">
        <v>526</v>
      </c>
      <c r="E158" t="s">
        <v>260</v>
      </c>
      <c r="F158" t="s">
        <v>488</v>
      </c>
    </row>
    <row r="159" spans="1:6" ht="12.75">
      <c r="A159" s="1" t="s">
        <v>22</v>
      </c>
      <c r="B159" s="1">
        <v>1</v>
      </c>
      <c r="C159" t="s">
        <v>28</v>
      </c>
      <c r="D159" t="s">
        <v>336</v>
      </c>
      <c r="E159" t="s">
        <v>260</v>
      </c>
      <c r="F159" t="s">
        <v>488</v>
      </c>
    </row>
    <row r="160" spans="1:6" ht="12.75">
      <c r="A160" s="1" t="s">
        <v>22</v>
      </c>
      <c r="B160" s="1">
        <v>1</v>
      </c>
      <c r="C160" t="s">
        <v>28</v>
      </c>
      <c r="D160" t="s">
        <v>527</v>
      </c>
      <c r="E160" t="s">
        <v>306</v>
      </c>
      <c r="F160" t="s">
        <v>488</v>
      </c>
    </row>
    <row r="161" spans="1:6" ht="12.75">
      <c r="A161" s="1" t="s">
        <v>22</v>
      </c>
      <c r="B161" s="1">
        <v>1</v>
      </c>
      <c r="C161" t="s">
        <v>28</v>
      </c>
      <c r="D161" t="s">
        <v>528</v>
      </c>
      <c r="E161" t="s">
        <v>306</v>
      </c>
      <c r="F161" t="s">
        <v>488</v>
      </c>
    </row>
    <row r="162" spans="1:6" ht="12.75">
      <c r="A162" s="1" t="s">
        <v>22</v>
      </c>
      <c r="B162" s="1">
        <v>2</v>
      </c>
      <c r="C162" t="s">
        <v>28</v>
      </c>
      <c r="D162" t="s">
        <v>285</v>
      </c>
      <c r="E162" t="s">
        <v>331</v>
      </c>
      <c r="F162" t="s">
        <v>488</v>
      </c>
    </row>
    <row r="163" spans="1:6" ht="12.75">
      <c r="A163" s="1" t="s">
        <v>22</v>
      </c>
      <c r="B163" s="1">
        <v>1</v>
      </c>
      <c r="C163" t="s">
        <v>28</v>
      </c>
      <c r="D163" t="s">
        <v>336</v>
      </c>
      <c r="E163" t="s">
        <v>294</v>
      </c>
      <c r="F163" t="s">
        <v>488</v>
      </c>
    </row>
    <row r="164" spans="1:6" ht="12.75">
      <c r="A164" s="1" t="s">
        <v>29</v>
      </c>
      <c r="B164" s="1">
        <v>1</v>
      </c>
      <c r="C164" t="s">
        <v>189</v>
      </c>
      <c r="D164" t="s">
        <v>529</v>
      </c>
      <c r="F164" t="s">
        <v>486</v>
      </c>
    </row>
    <row r="165" spans="1:6" ht="12.75">
      <c r="A165" s="1" t="s">
        <v>31</v>
      </c>
      <c r="B165" s="1">
        <v>1</v>
      </c>
      <c r="C165" t="s">
        <v>12</v>
      </c>
      <c r="D165" t="s">
        <v>530</v>
      </c>
      <c r="F165" t="s">
        <v>486</v>
      </c>
    </row>
    <row r="166" spans="1:6" ht="12.75">
      <c r="A166" s="1" t="s">
        <v>31</v>
      </c>
      <c r="B166" s="1">
        <v>1</v>
      </c>
      <c r="C166" t="s">
        <v>12</v>
      </c>
      <c r="D166" t="s">
        <v>499</v>
      </c>
      <c r="F166" t="s">
        <v>486</v>
      </c>
    </row>
    <row r="167" spans="1:6" ht="12.75">
      <c r="A167" s="1" t="s">
        <v>31</v>
      </c>
      <c r="B167" s="1">
        <v>1</v>
      </c>
      <c r="C167" t="s">
        <v>12</v>
      </c>
      <c r="D167" t="s">
        <v>293</v>
      </c>
      <c r="F167" t="s">
        <v>486</v>
      </c>
    </row>
    <row r="168" spans="1:6" ht="12.75">
      <c r="A168" s="1" t="s">
        <v>31</v>
      </c>
      <c r="B168" s="1">
        <v>1</v>
      </c>
      <c r="C168" t="s">
        <v>12</v>
      </c>
      <c r="D168" t="s">
        <v>531</v>
      </c>
      <c r="F168" t="s">
        <v>486</v>
      </c>
    </row>
    <row r="169" spans="1:6" ht="12.75">
      <c r="A169" s="1" t="s">
        <v>31</v>
      </c>
      <c r="B169" s="1">
        <v>1</v>
      </c>
      <c r="C169" t="s">
        <v>12</v>
      </c>
      <c r="D169" t="s">
        <v>532</v>
      </c>
      <c r="E169" t="s">
        <v>260</v>
      </c>
      <c r="F169" t="s">
        <v>486</v>
      </c>
    </row>
    <row r="170" spans="1:6" ht="12.75">
      <c r="A170" s="1" t="s">
        <v>31</v>
      </c>
      <c r="B170" s="1">
        <v>1</v>
      </c>
      <c r="C170" t="s">
        <v>12</v>
      </c>
      <c r="D170" t="s">
        <v>293</v>
      </c>
      <c r="F170" t="s">
        <v>488</v>
      </c>
    </row>
    <row r="171" spans="1:6" ht="12.75">
      <c r="A171" s="1" t="s">
        <v>31</v>
      </c>
      <c r="B171" s="1">
        <v>1</v>
      </c>
      <c r="C171" t="s">
        <v>12</v>
      </c>
      <c r="D171" t="s">
        <v>533</v>
      </c>
      <c r="E171" t="s">
        <v>263</v>
      </c>
      <c r="F171" t="s">
        <v>488</v>
      </c>
    </row>
    <row r="172" spans="1:6" ht="12.75">
      <c r="A172" s="1" t="s">
        <v>31</v>
      </c>
      <c r="B172" s="1">
        <v>1</v>
      </c>
      <c r="C172" t="s">
        <v>12</v>
      </c>
      <c r="D172" t="s">
        <v>317</v>
      </c>
      <c r="E172" t="s">
        <v>263</v>
      </c>
      <c r="F172" t="s">
        <v>488</v>
      </c>
    </row>
    <row r="173" spans="1:6" ht="12.75">
      <c r="A173" s="1" t="s">
        <v>31</v>
      </c>
      <c r="B173" s="1">
        <v>1</v>
      </c>
      <c r="C173" t="s">
        <v>12</v>
      </c>
      <c r="D173" t="s">
        <v>534</v>
      </c>
      <c r="E173" t="s">
        <v>263</v>
      </c>
      <c r="F173" t="s">
        <v>490</v>
      </c>
    </row>
    <row r="174" spans="1:6" ht="12.75">
      <c r="A174" s="1" t="s">
        <v>31</v>
      </c>
      <c r="B174" s="1">
        <v>1</v>
      </c>
      <c r="C174" t="s">
        <v>12</v>
      </c>
      <c r="D174" t="s">
        <v>535</v>
      </c>
      <c r="E174" t="s">
        <v>263</v>
      </c>
      <c r="F174" t="s">
        <v>490</v>
      </c>
    </row>
    <row r="175" spans="1:6" ht="12.75">
      <c r="A175" s="1" t="s">
        <v>31</v>
      </c>
      <c r="B175" s="1">
        <v>1</v>
      </c>
      <c r="C175" t="s">
        <v>296</v>
      </c>
      <c r="D175" t="s">
        <v>269</v>
      </c>
      <c r="F175" t="s">
        <v>488</v>
      </c>
    </row>
    <row r="176" spans="1:6" ht="12.75">
      <c r="A176" s="1" t="s">
        <v>31</v>
      </c>
      <c r="B176" s="1">
        <v>1</v>
      </c>
      <c r="C176" t="s">
        <v>296</v>
      </c>
      <c r="D176" t="s">
        <v>317</v>
      </c>
      <c r="F176" t="s">
        <v>488</v>
      </c>
    </row>
    <row r="177" spans="1:6" ht="12.75">
      <c r="A177" s="1" t="s">
        <v>31</v>
      </c>
      <c r="B177" s="1">
        <v>1</v>
      </c>
      <c r="C177" t="s">
        <v>298</v>
      </c>
      <c r="D177" t="s">
        <v>536</v>
      </c>
      <c r="F177" t="s">
        <v>486</v>
      </c>
    </row>
    <row r="178" spans="1:6" ht="12.75">
      <c r="A178" s="1" t="s">
        <v>31</v>
      </c>
      <c r="B178" s="1">
        <v>1</v>
      </c>
      <c r="C178" t="s">
        <v>298</v>
      </c>
      <c r="D178" t="s">
        <v>537</v>
      </c>
      <c r="E178" t="s">
        <v>260</v>
      </c>
      <c r="F178" t="s">
        <v>486</v>
      </c>
    </row>
    <row r="179" spans="1:6" ht="12.75">
      <c r="A179" s="1" t="s">
        <v>31</v>
      </c>
      <c r="B179" s="1">
        <v>1</v>
      </c>
      <c r="C179" t="s">
        <v>298</v>
      </c>
      <c r="D179" t="s">
        <v>302</v>
      </c>
      <c r="E179" t="s">
        <v>260</v>
      </c>
      <c r="F179" t="s">
        <v>488</v>
      </c>
    </row>
    <row r="180" spans="1:6" ht="12.75">
      <c r="A180" s="1" t="s">
        <v>31</v>
      </c>
      <c r="B180" s="1">
        <v>1</v>
      </c>
      <c r="C180" t="s">
        <v>298</v>
      </c>
      <c r="D180" t="s">
        <v>538</v>
      </c>
      <c r="E180" t="s">
        <v>263</v>
      </c>
      <c r="F180" t="s">
        <v>490</v>
      </c>
    </row>
    <row r="181" spans="1:6" ht="12.75">
      <c r="A181" s="1" t="s">
        <v>31</v>
      </c>
      <c r="B181" s="1">
        <v>1</v>
      </c>
      <c r="C181" t="s">
        <v>379</v>
      </c>
      <c r="D181" t="s">
        <v>441</v>
      </c>
      <c r="E181" t="s">
        <v>282</v>
      </c>
      <c r="F181" t="s">
        <v>488</v>
      </c>
    </row>
    <row r="182" spans="1:6" ht="12.75">
      <c r="A182" s="1" t="s">
        <v>31</v>
      </c>
      <c r="B182" s="1">
        <v>1</v>
      </c>
      <c r="C182" t="s">
        <v>382</v>
      </c>
      <c r="D182" t="s">
        <v>473</v>
      </c>
      <c r="E182" t="s">
        <v>306</v>
      </c>
      <c r="F182" t="s">
        <v>486</v>
      </c>
    </row>
    <row r="183" spans="1:6" ht="12.75">
      <c r="A183" s="1" t="s">
        <v>31</v>
      </c>
      <c r="B183" s="1">
        <v>1</v>
      </c>
      <c r="C183" t="s">
        <v>382</v>
      </c>
      <c r="D183" t="s">
        <v>378</v>
      </c>
      <c r="E183" t="s">
        <v>331</v>
      </c>
      <c r="F183" t="s">
        <v>488</v>
      </c>
    </row>
    <row r="184" ht="12.75">
      <c r="B184" s="4">
        <f>SUM(B4:B183)</f>
        <v>247</v>
      </c>
    </row>
  </sheetData>
  <printOptions gridLines="1" horizontalCentered="1" verticalCentered="1"/>
  <pageMargins left="0.4330708661417323" right="0.11" top="0.5905511811023623" bottom="0.3937007874015748" header="0.34" footer="0"/>
  <pageSetup fitToHeight="3" fitToWidth="1" horizontalDpi="600" verticalDpi="600" orientation="portrait" paperSize="9" scale="65" r:id="rId1"/>
  <headerFooter alignWithMargins="0">
    <oddHeader>&amp;C&amp;"Arial,Fett"&amp;12&amp;EZuordnung von Hilfen zu den Trägern - RSD C - Juni 2007</oddHeader>
    <oddFooter>&amp;CSeite &amp;P von &amp;N</oddFooter>
  </headerFooter>
  <rowBreaks count="1" manualBreakCount="1">
    <brk id="9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9" width="8.57421875" style="0" customWidth="1"/>
    <col min="10" max="10" width="19.28125" style="0" bestFit="1" customWidth="1"/>
    <col min="12" max="12" width="2.421875" style="0" customWidth="1"/>
  </cols>
  <sheetData>
    <row r="1" spans="1:8" ht="15">
      <c r="A1" s="21" t="s">
        <v>115</v>
      </c>
      <c r="C1" s="38"/>
      <c r="D1" s="80" t="s">
        <v>232</v>
      </c>
      <c r="E1" s="37"/>
      <c r="F1" s="29" t="s">
        <v>53</v>
      </c>
      <c r="G1" s="29" t="s">
        <v>132</v>
      </c>
      <c r="H1"/>
    </row>
    <row r="2" spans="1:11" ht="12.75">
      <c r="A2" s="4" t="s">
        <v>136</v>
      </c>
      <c r="B2" s="4" t="s">
        <v>0</v>
      </c>
      <c r="C2" s="4"/>
      <c r="D2" s="4" t="s">
        <v>233</v>
      </c>
      <c r="E2" s="29"/>
      <c r="F2" s="29" t="s">
        <v>130</v>
      </c>
      <c r="G2" s="29" t="s">
        <v>133</v>
      </c>
      <c r="H2"/>
      <c r="I2" s="3" t="s">
        <v>140</v>
      </c>
      <c r="J2" s="1"/>
      <c r="K2" s="4" t="s">
        <v>139</v>
      </c>
    </row>
    <row r="3" spans="1:11" ht="12.75">
      <c r="A3" s="4" t="s">
        <v>137</v>
      </c>
      <c r="B3" s="4"/>
      <c r="C3" s="4" t="s">
        <v>229</v>
      </c>
      <c r="D3" s="4" t="s">
        <v>230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3</v>
      </c>
      <c r="G4" s="36">
        <f>SUM(E4+E5+E6-F4)</f>
        <v>1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4</v>
      </c>
      <c r="D5" s="42"/>
      <c r="E5" s="36">
        <f aca="true" t="shared" si="0" ref="E5:E11">SUM(C5:D5)</f>
        <v>4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>
        <v>895.54</v>
      </c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/>
      <c r="E7" s="36">
        <f t="shared" si="0"/>
        <v>0</v>
      </c>
      <c r="F7" s="36"/>
      <c r="G7" s="36">
        <f>SUM(E7-F7)</f>
        <v>0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/>
      <c r="D8" s="42"/>
      <c r="E8" s="36">
        <f t="shared" si="0"/>
        <v>0</v>
      </c>
      <c r="F8" s="36"/>
      <c r="G8" s="36">
        <f>SUM(E8+E9+E11-F8)</f>
        <v>0</v>
      </c>
      <c r="H8" t="s">
        <v>59</v>
      </c>
      <c r="I8" s="21" t="s">
        <v>144</v>
      </c>
      <c r="J8" s="1" t="s">
        <v>160</v>
      </c>
      <c r="K8" s="27"/>
      <c r="L8" t="s">
        <v>91</v>
      </c>
    </row>
    <row r="9" spans="1:12" ht="12.75">
      <c r="A9" s="21" t="s">
        <v>10</v>
      </c>
      <c r="B9" t="s">
        <v>135</v>
      </c>
      <c r="C9" s="41"/>
      <c r="D9" s="42"/>
      <c r="E9" s="36">
        <f t="shared" si="0"/>
        <v>0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/>
      <c r="L9" t="s">
        <v>91</v>
      </c>
    </row>
    <row r="10" spans="1:12" ht="12.75">
      <c r="A10" s="21" t="s">
        <v>75</v>
      </c>
      <c r="B10" t="s">
        <v>76</v>
      </c>
      <c r="C10" s="41"/>
      <c r="D10" s="42">
        <v>1</v>
      </c>
      <c r="E10" s="36">
        <f t="shared" si="0"/>
        <v>1</v>
      </c>
      <c r="F10" s="36">
        <v>1</v>
      </c>
      <c r="G10" s="36">
        <f>SUM(E10-F10)</f>
        <v>0</v>
      </c>
      <c r="H10" t="s">
        <v>58</v>
      </c>
      <c r="I10" s="21" t="s">
        <v>145</v>
      </c>
      <c r="J10" s="1" t="s">
        <v>77</v>
      </c>
      <c r="K10" s="27">
        <v>1632</v>
      </c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3</v>
      </c>
      <c r="D13" s="42">
        <v>1</v>
      </c>
      <c r="E13" s="36">
        <f aca="true" t="shared" si="1" ref="E13:E21">SUM(C13:D13)</f>
        <v>4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4571.1</v>
      </c>
      <c r="L13" t="s">
        <v>91</v>
      </c>
    </row>
    <row r="14" spans="1:12" ht="12.75">
      <c r="A14" s="21" t="s">
        <v>183</v>
      </c>
      <c r="B14" t="s">
        <v>244</v>
      </c>
      <c r="C14" s="41">
        <v>1</v>
      </c>
      <c r="D14" s="42"/>
      <c r="E14" s="36">
        <f>SUM(C14:D14)</f>
        <v>1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243</v>
      </c>
      <c r="K14" s="27">
        <v>383.12</v>
      </c>
      <c r="L14" t="s">
        <v>91</v>
      </c>
    </row>
    <row r="15" spans="1:12" ht="12.75">
      <c r="A15" s="21" t="s">
        <v>13</v>
      </c>
      <c r="B15" t="s">
        <v>14</v>
      </c>
      <c r="C15" s="41">
        <v>9</v>
      </c>
      <c r="D15" s="42">
        <v>3</v>
      </c>
      <c r="E15" s="36">
        <f t="shared" si="1"/>
        <v>12</v>
      </c>
      <c r="F15" s="36">
        <v>13</v>
      </c>
      <c r="G15" s="36">
        <f aca="true" t="shared" si="2" ref="G15:G21">SUM(E15-F15)</f>
        <v>-1</v>
      </c>
      <c r="H15" t="s">
        <v>58</v>
      </c>
      <c r="I15" s="21" t="s">
        <v>147</v>
      </c>
      <c r="J15" s="1" t="s">
        <v>34</v>
      </c>
      <c r="K15" s="27">
        <v>9685.44</v>
      </c>
      <c r="L15" t="s">
        <v>91</v>
      </c>
    </row>
    <row r="16" spans="1:12" ht="12.75">
      <c r="A16" s="21" t="s">
        <v>15</v>
      </c>
      <c r="B16" t="s">
        <v>16</v>
      </c>
      <c r="C16" s="41">
        <v>4</v>
      </c>
      <c r="D16" s="42">
        <v>1</v>
      </c>
      <c r="E16" s="36">
        <f t="shared" si="1"/>
        <v>5</v>
      </c>
      <c r="F16" s="36">
        <v>6</v>
      </c>
      <c r="G16" s="36">
        <f t="shared" si="2"/>
        <v>-1</v>
      </c>
      <c r="H16" t="s">
        <v>58</v>
      </c>
      <c r="I16" s="21" t="s">
        <v>148</v>
      </c>
      <c r="J16" s="1" t="s">
        <v>36</v>
      </c>
      <c r="K16" s="27">
        <v>3708.32</v>
      </c>
      <c r="L16" t="s">
        <v>91</v>
      </c>
    </row>
    <row r="17" spans="1:12" ht="12.75">
      <c r="A17" s="21" t="s">
        <v>17</v>
      </c>
      <c r="B17" t="s">
        <v>18</v>
      </c>
      <c r="C17" s="41">
        <v>13</v>
      </c>
      <c r="D17" s="42">
        <v>8</v>
      </c>
      <c r="E17" s="36">
        <f t="shared" si="1"/>
        <v>21</v>
      </c>
      <c r="F17" s="36">
        <v>20</v>
      </c>
      <c r="G17" s="36">
        <f>SUM(E17+E18-F17)</f>
        <v>1</v>
      </c>
      <c r="H17" t="s">
        <v>58</v>
      </c>
      <c r="I17" s="21" t="s">
        <v>149</v>
      </c>
      <c r="J17" s="1" t="s">
        <v>37</v>
      </c>
      <c r="K17" s="27">
        <v>17560.92</v>
      </c>
      <c r="L17" t="s">
        <v>91</v>
      </c>
    </row>
    <row r="18" spans="1:12" ht="12.75">
      <c r="A18" s="21" t="s">
        <v>183</v>
      </c>
      <c r="B18" t="s">
        <v>185</v>
      </c>
      <c r="C18" s="41"/>
      <c r="D18" s="42"/>
      <c r="E18" s="36">
        <f t="shared" si="1"/>
        <v>0</v>
      </c>
      <c r="F18" s="36" t="s">
        <v>169</v>
      </c>
      <c r="G18" s="36" t="s">
        <v>248</v>
      </c>
      <c r="H18" t="s">
        <v>58</v>
      </c>
      <c r="I18" s="33" t="s">
        <v>149</v>
      </c>
      <c r="J18" s="1" t="s">
        <v>182</v>
      </c>
      <c r="K18" s="27"/>
      <c r="L18" t="s">
        <v>91</v>
      </c>
    </row>
    <row r="19" spans="1:12" ht="12.75">
      <c r="A19" s="21" t="s">
        <v>183</v>
      </c>
      <c r="B19" t="s">
        <v>211</v>
      </c>
      <c r="C19" s="41"/>
      <c r="D19" s="42"/>
      <c r="E19" s="36">
        <f t="shared" si="1"/>
        <v>0</v>
      </c>
      <c r="F19" s="36" t="s">
        <v>169</v>
      </c>
      <c r="G19" s="36" t="s">
        <v>249</v>
      </c>
      <c r="H19" t="s">
        <v>59</v>
      </c>
      <c r="I19" s="33" t="s">
        <v>155</v>
      </c>
      <c r="J19" s="1" t="s">
        <v>210</v>
      </c>
      <c r="K19" s="27"/>
      <c r="L19" t="s">
        <v>91</v>
      </c>
    </row>
    <row r="20" spans="1:12" ht="12.75">
      <c r="A20" s="21" t="s">
        <v>183</v>
      </c>
      <c r="B20" t="s">
        <v>186</v>
      </c>
      <c r="C20" s="41">
        <v>1</v>
      </c>
      <c r="D20" s="42"/>
      <c r="E20" s="36">
        <f t="shared" si="1"/>
        <v>1</v>
      </c>
      <c r="F20" s="36"/>
      <c r="G20" s="36" t="s">
        <v>165</v>
      </c>
      <c r="H20" t="s">
        <v>58</v>
      </c>
      <c r="I20" s="1" t="s">
        <v>146</v>
      </c>
      <c r="J20" s="1" t="s">
        <v>184</v>
      </c>
      <c r="K20" s="27"/>
      <c r="L20" t="s">
        <v>91</v>
      </c>
    </row>
    <row r="21" spans="1:12" ht="12.75">
      <c r="A21" s="21" t="s">
        <v>187</v>
      </c>
      <c r="B21" t="s">
        <v>228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250</v>
      </c>
      <c r="J21" s="1" t="s">
        <v>188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4</v>
      </c>
      <c r="D23" s="42">
        <v>4</v>
      </c>
      <c r="E23" s="36">
        <f>SUM(C23:D23)</f>
        <v>8</v>
      </c>
      <c r="F23" s="36">
        <v>8</v>
      </c>
      <c r="G23" s="36">
        <f>SUM(E23-F23)</f>
        <v>0</v>
      </c>
      <c r="H23" t="s">
        <v>57</v>
      </c>
      <c r="I23" s="21" t="s">
        <v>150</v>
      </c>
      <c r="J23" s="1" t="s">
        <v>38</v>
      </c>
      <c r="K23" s="27">
        <v>13300.14</v>
      </c>
      <c r="L23" t="s">
        <v>91</v>
      </c>
    </row>
    <row r="24" spans="1:12" ht="12.75">
      <c r="A24" s="21" t="s">
        <v>19</v>
      </c>
      <c r="B24" t="s">
        <v>193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251</v>
      </c>
      <c r="H24" t="s">
        <v>57</v>
      </c>
      <c r="I24" s="33" t="s">
        <v>150</v>
      </c>
      <c r="J24" s="1" t="s">
        <v>197</v>
      </c>
      <c r="K24" s="27"/>
      <c r="L24" t="s">
        <v>91</v>
      </c>
    </row>
    <row r="25" spans="1:12" ht="12.75">
      <c r="A25" s="21" t="s">
        <v>19</v>
      </c>
      <c r="B25" t="s">
        <v>195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251</v>
      </c>
      <c r="H25" t="s">
        <v>57</v>
      </c>
      <c r="I25" s="33" t="s">
        <v>150</v>
      </c>
      <c r="J25" s="1" t="s">
        <v>198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251</v>
      </c>
      <c r="H26" t="s">
        <v>57</v>
      </c>
      <c r="I26" s="33" t="s">
        <v>150</v>
      </c>
      <c r="J26" s="1" t="s">
        <v>199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204</v>
      </c>
      <c r="C28" s="41">
        <v>6</v>
      </c>
      <c r="D28" s="42">
        <v>7</v>
      </c>
      <c r="E28" s="36">
        <f aca="true" t="shared" si="3" ref="E28:E33">SUM(C28:D28)</f>
        <v>13</v>
      </c>
      <c r="F28" s="36">
        <v>31</v>
      </c>
      <c r="G28" s="36">
        <f>SUM(E28+E29+E30+E31+E32+E33-F28)</f>
        <v>0</v>
      </c>
      <c r="H28" t="s">
        <v>59</v>
      </c>
      <c r="I28" s="21" t="s">
        <v>151</v>
      </c>
      <c r="J28" s="1" t="s">
        <v>49</v>
      </c>
      <c r="K28" s="27">
        <v>7858.2</v>
      </c>
      <c r="L28" t="s">
        <v>91</v>
      </c>
    </row>
    <row r="29" spans="1:12" ht="12.75">
      <c r="A29" s="21" t="s">
        <v>21</v>
      </c>
      <c r="B29" t="s">
        <v>206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207</v>
      </c>
      <c r="K29" s="27">
        <v>23760.59</v>
      </c>
      <c r="L29" t="s">
        <v>91</v>
      </c>
    </row>
    <row r="30" spans="1:12" ht="12.75">
      <c r="A30" s="21" t="s">
        <v>21</v>
      </c>
      <c r="B30" t="s">
        <v>240</v>
      </c>
      <c r="C30" s="41">
        <v>13</v>
      </c>
      <c r="D30" s="42">
        <v>5</v>
      </c>
      <c r="E30" s="36">
        <f t="shared" si="3"/>
        <v>18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237</v>
      </c>
      <c r="K30" s="27">
        <v>4434.81</v>
      </c>
      <c r="L30" t="s">
        <v>91</v>
      </c>
    </row>
    <row r="31" spans="1:12" ht="12.75">
      <c r="A31" s="21" t="s">
        <v>21</v>
      </c>
      <c r="B31" t="s">
        <v>205</v>
      </c>
      <c r="C31" s="41"/>
      <c r="D31" s="42"/>
      <c r="E31" s="36">
        <f t="shared" si="3"/>
        <v>0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/>
      <c r="L31" t="s">
        <v>91</v>
      </c>
    </row>
    <row r="32" spans="1:12" ht="12.75">
      <c r="A32" s="21" t="s">
        <v>21</v>
      </c>
      <c r="B32" t="s">
        <v>241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238</v>
      </c>
      <c r="K32" s="27"/>
      <c r="L32" t="s">
        <v>91</v>
      </c>
    </row>
    <row r="33" spans="1:12" ht="12.75">
      <c r="A33" s="21" t="s">
        <v>21</v>
      </c>
      <c r="B33" t="s">
        <v>242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239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3799.12</v>
      </c>
      <c r="L34" t="s">
        <v>91</v>
      </c>
    </row>
    <row r="35" spans="1:12" ht="12.75">
      <c r="A35" s="21" t="s">
        <v>21</v>
      </c>
      <c r="B35" t="s">
        <v>193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194</v>
      </c>
      <c r="K35" s="27">
        <v>156</v>
      </c>
      <c r="L35" t="s">
        <v>91</v>
      </c>
    </row>
    <row r="36" spans="1:12" ht="12.75">
      <c r="A36" s="21" t="s">
        <v>21</v>
      </c>
      <c r="B36" t="s">
        <v>195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196</v>
      </c>
      <c r="K36" s="27">
        <v>6.6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5</v>
      </c>
      <c r="D38" s="42">
        <v>4</v>
      </c>
      <c r="E38" s="36">
        <f aca="true" t="shared" si="4" ref="E38:E45">SUM(C38:D38)</f>
        <v>9</v>
      </c>
      <c r="F38" s="36">
        <v>8</v>
      </c>
      <c r="G38" s="36">
        <f>SUM(E38+E42+E53-F38)</f>
        <v>1</v>
      </c>
      <c r="H38" t="s">
        <v>59</v>
      </c>
      <c r="I38" s="21" t="s">
        <v>152</v>
      </c>
      <c r="J38" s="1" t="s">
        <v>167</v>
      </c>
      <c r="K38" s="27">
        <v>17925.6</v>
      </c>
      <c r="L38" t="s">
        <v>91</v>
      </c>
    </row>
    <row r="39" spans="1:12" ht="12.75">
      <c r="A39" s="21" t="s">
        <v>22</v>
      </c>
      <c r="B39" t="s">
        <v>24</v>
      </c>
      <c r="C39" s="41">
        <v>1</v>
      </c>
      <c r="D39" s="42">
        <v>3</v>
      </c>
      <c r="E39" s="36">
        <f t="shared" si="4"/>
        <v>4</v>
      </c>
      <c r="F39" s="36">
        <v>4</v>
      </c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>
        <v>9856.02</v>
      </c>
      <c r="L39" t="s">
        <v>91</v>
      </c>
    </row>
    <row r="40" spans="1:12" ht="12.75">
      <c r="A40" s="21" t="s">
        <v>22</v>
      </c>
      <c r="B40" t="s">
        <v>25</v>
      </c>
      <c r="C40" s="41">
        <v>4</v>
      </c>
      <c r="D40" s="42">
        <v>3</v>
      </c>
      <c r="E40" s="36">
        <f t="shared" si="4"/>
        <v>7</v>
      </c>
      <c r="F40" s="36">
        <v>7</v>
      </c>
      <c r="G40" s="36">
        <f>SUM(E40+E51-F40)</f>
        <v>0</v>
      </c>
      <c r="H40" t="s">
        <v>59</v>
      </c>
      <c r="I40" s="21" t="s">
        <v>154</v>
      </c>
      <c r="J40" s="1" t="s">
        <v>42</v>
      </c>
      <c r="K40" s="27">
        <v>34916.9</v>
      </c>
      <c r="L40" t="s">
        <v>91</v>
      </c>
    </row>
    <row r="41" spans="1:12" ht="12.75">
      <c r="A41" s="21" t="s">
        <v>22</v>
      </c>
      <c r="B41" t="s">
        <v>26</v>
      </c>
      <c r="C41" s="41">
        <v>5</v>
      </c>
      <c r="D41" s="42">
        <v>11</v>
      </c>
      <c r="E41" s="36">
        <f t="shared" si="4"/>
        <v>16</v>
      </c>
      <c r="F41" s="36">
        <v>22</v>
      </c>
      <c r="G41" s="36">
        <f>SUM(E41+E19+E49-F41)</f>
        <v>1</v>
      </c>
      <c r="H41" t="s">
        <v>59</v>
      </c>
      <c r="I41" s="21" t="s">
        <v>155</v>
      </c>
      <c r="J41" s="1" t="s">
        <v>43</v>
      </c>
      <c r="K41" s="27">
        <v>43761.58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248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2</v>
      </c>
      <c r="D43" s="42">
        <v>1</v>
      </c>
      <c r="E43" s="36">
        <f t="shared" si="4"/>
        <v>3</v>
      </c>
      <c r="F43" s="36">
        <v>2</v>
      </c>
      <c r="G43" s="36">
        <f>SUM(E43+E50-F43)</f>
        <v>1</v>
      </c>
      <c r="H43" t="s">
        <v>59</v>
      </c>
      <c r="I43" s="21" t="s">
        <v>156</v>
      </c>
      <c r="J43" s="1" t="s">
        <v>44</v>
      </c>
      <c r="K43" s="27">
        <v>7186.71</v>
      </c>
      <c r="L43" t="s">
        <v>91</v>
      </c>
    </row>
    <row r="44" spans="1:12" ht="12.75">
      <c r="A44" s="21" t="s">
        <v>29</v>
      </c>
      <c r="B44" t="s">
        <v>69</v>
      </c>
      <c r="C44" s="41"/>
      <c r="D44" s="42">
        <v>1</v>
      </c>
      <c r="E44" s="36">
        <f t="shared" si="4"/>
        <v>1</v>
      </c>
      <c r="F44" s="36">
        <v>1</v>
      </c>
      <c r="G44" s="36">
        <f>SUM(E44-F44)</f>
        <v>0</v>
      </c>
      <c r="H44" t="s">
        <v>58</v>
      </c>
      <c r="I44" s="21" t="s">
        <v>157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/>
      <c r="D45" s="42">
        <v>2</v>
      </c>
      <c r="E45" s="36">
        <f t="shared" si="4"/>
        <v>2</v>
      </c>
      <c r="F45" s="36"/>
      <c r="G45" s="36">
        <f>SUM(E45-F45)</f>
        <v>2</v>
      </c>
      <c r="H45" t="s">
        <v>59</v>
      </c>
      <c r="I45" s="21" t="s">
        <v>158</v>
      </c>
      <c r="J45" s="1" t="s">
        <v>46</v>
      </c>
      <c r="K45" s="27">
        <v>4003.61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3</v>
      </c>
      <c r="D47" s="42">
        <v>1</v>
      </c>
      <c r="E47" s="36">
        <f aca="true" t="shared" si="5" ref="E47:E55">SUM(C47:D47)</f>
        <v>4</v>
      </c>
      <c r="F47" s="36">
        <v>13</v>
      </c>
      <c r="G47" s="36">
        <f>SUM(E47+E13+E14+E20+E54+E55-F47)</f>
        <v>3</v>
      </c>
      <c r="H47" t="s">
        <v>58</v>
      </c>
      <c r="I47" s="21" t="s">
        <v>146</v>
      </c>
      <c r="J47" s="1" t="s">
        <v>164</v>
      </c>
      <c r="K47" s="27">
        <v>1772.96</v>
      </c>
      <c r="L47" t="s">
        <v>91</v>
      </c>
    </row>
    <row r="48" spans="1:12" ht="12.75">
      <c r="A48" s="21" t="s">
        <v>31</v>
      </c>
      <c r="B48" t="s">
        <v>203</v>
      </c>
      <c r="C48" s="41"/>
      <c r="D48" s="42"/>
      <c r="E48" s="36">
        <f t="shared" si="5"/>
        <v>0</v>
      </c>
      <c r="F48" s="36" t="s">
        <v>169</v>
      </c>
      <c r="G48" s="36" t="s">
        <v>252</v>
      </c>
      <c r="H48" t="s">
        <v>59</v>
      </c>
      <c r="I48" s="33" t="s">
        <v>158</v>
      </c>
      <c r="J48" s="1" t="s">
        <v>191</v>
      </c>
      <c r="K48" s="27"/>
      <c r="L48" t="s">
        <v>91</v>
      </c>
    </row>
    <row r="49" spans="1:12" ht="12.75">
      <c r="A49" s="21" t="s">
        <v>31</v>
      </c>
      <c r="B49" t="s">
        <v>217</v>
      </c>
      <c r="C49" s="41">
        <v>6</v>
      </c>
      <c r="D49" s="42">
        <v>1</v>
      </c>
      <c r="E49" s="36">
        <f t="shared" si="5"/>
        <v>7</v>
      </c>
      <c r="F49" s="36" t="s">
        <v>169</v>
      </c>
      <c r="G49" s="36" t="s">
        <v>249</v>
      </c>
      <c r="H49" t="s">
        <v>59</v>
      </c>
      <c r="I49" s="33" t="s">
        <v>155</v>
      </c>
      <c r="J49" s="1" t="s">
        <v>212</v>
      </c>
      <c r="K49" s="27">
        <v>20609.19</v>
      </c>
      <c r="L49" t="s">
        <v>91</v>
      </c>
    </row>
    <row r="50" spans="1:12" ht="12.75">
      <c r="A50" s="21" t="s">
        <v>31</v>
      </c>
      <c r="B50" t="s">
        <v>218</v>
      </c>
      <c r="C50" s="41"/>
      <c r="D50" s="42"/>
      <c r="E50" s="36">
        <f t="shared" si="5"/>
        <v>0</v>
      </c>
      <c r="F50" s="36" t="s">
        <v>169</v>
      </c>
      <c r="G50" s="36" t="s">
        <v>253</v>
      </c>
      <c r="H50" t="s">
        <v>59</v>
      </c>
      <c r="I50" s="33" t="s">
        <v>156</v>
      </c>
      <c r="J50" s="1" t="s">
        <v>213</v>
      </c>
      <c r="K50" s="27"/>
      <c r="L50" t="s">
        <v>91</v>
      </c>
    </row>
    <row r="51" spans="1:12" ht="12.75">
      <c r="A51" s="21" t="s">
        <v>31</v>
      </c>
      <c r="B51" t="s">
        <v>219</v>
      </c>
      <c r="C51" s="41"/>
      <c r="D51" s="42"/>
      <c r="E51" s="36">
        <f t="shared" si="5"/>
        <v>0</v>
      </c>
      <c r="F51" s="36" t="s">
        <v>169</v>
      </c>
      <c r="G51" s="36" t="s">
        <v>254</v>
      </c>
      <c r="H51" t="s">
        <v>59</v>
      </c>
      <c r="I51" s="33" t="s">
        <v>154</v>
      </c>
      <c r="J51" s="1" t="s">
        <v>214</v>
      </c>
      <c r="K51" s="27"/>
      <c r="L51" t="s">
        <v>91</v>
      </c>
    </row>
    <row r="52" spans="1:12" ht="12.75">
      <c r="A52" s="21" t="s">
        <v>31</v>
      </c>
      <c r="B52" t="s">
        <v>220</v>
      </c>
      <c r="C52" s="41"/>
      <c r="D52" s="42"/>
      <c r="E52" s="36">
        <f t="shared" si="5"/>
        <v>0</v>
      </c>
      <c r="F52" s="36" t="s">
        <v>169</v>
      </c>
      <c r="G52" s="36" t="s">
        <v>255</v>
      </c>
      <c r="H52" t="s">
        <v>59</v>
      </c>
      <c r="I52" s="33" t="s">
        <v>153</v>
      </c>
      <c r="J52" s="1" t="s">
        <v>215</v>
      </c>
      <c r="K52" s="27"/>
      <c r="L52" t="s">
        <v>91</v>
      </c>
    </row>
    <row r="53" spans="1:12" ht="12.75">
      <c r="A53" s="21" t="s">
        <v>31</v>
      </c>
      <c r="B53" t="s">
        <v>221</v>
      </c>
      <c r="C53" s="41"/>
      <c r="D53" s="42"/>
      <c r="E53" s="36">
        <f t="shared" si="5"/>
        <v>0</v>
      </c>
      <c r="F53" s="36" t="s">
        <v>169</v>
      </c>
      <c r="G53" s="36" t="s">
        <v>248</v>
      </c>
      <c r="H53" t="s">
        <v>59</v>
      </c>
      <c r="I53" s="1" t="s">
        <v>152</v>
      </c>
      <c r="J53" s="1" t="s">
        <v>216</v>
      </c>
      <c r="K53" s="27">
        <v>616</v>
      </c>
      <c r="L53" t="s">
        <v>91</v>
      </c>
    </row>
    <row r="54" spans="1:12" ht="12.75">
      <c r="A54" s="21" t="s">
        <v>31</v>
      </c>
      <c r="B54" t="s">
        <v>246</v>
      </c>
      <c r="C54" s="41">
        <v>3</v>
      </c>
      <c r="D54" s="42">
        <v>1</v>
      </c>
      <c r="E54" s="36">
        <f t="shared" si="5"/>
        <v>4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247</v>
      </c>
      <c r="K54" s="27">
        <v>1207.25</v>
      </c>
      <c r="L54" t="s">
        <v>91</v>
      </c>
    </row>
    <row r="55" spans="1:12" ht="12.75">
      <c r="A55" s="21" t="s">
        <v>31</v>
      </c>
      <c r="B55" t="s">
        <v>257</v>
      </c>
      <c r="C55" s="41">
        <v>2</v>
      </c>
      <c r="D55" s="42"/>
      <c r="E55" s="36">
        <f t="shared" si="5"/>
        <v>2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256</v>
      </c>
      <c r="K55" s="27">
        <v>754.08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223</v>
      </c>
      <c r="C57" s="41"/>
      <c r="D57" s="42"/>
      <c r="E57" s="36">
        <f>SUM(C57:D57)</f>
        <v>0</v>
      </c>
      <c r="F57" s="36"/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.75">
      <c r="A58" s="21" t="s">
        <v>225</v>
      </c>
      <c r="B58" t="s">
        <v>224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>
        <v>1624.32</v>
      </c>
      <c r="L58" t="s">
        <v>91</v>
      </c>
    </row>
    <row r="59" spans="1:12" ht="12.75">
      <c r="A59" s="21" t="s">
        <v>81</v>
      </c>
      <c r="B59" t="s">
        <v>201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226</v>
      </c>
      <c r="K59" s="27"/>
      <c r="L59" t="s">
        <v>91</v>
      </c>
    </row>
    <row r="60" spans="1:12" ht="12.75">
      <c r="A60" s="21" t="s">
        <v>81</v>
      </c>
      <c r="B60" t="s">
        <v>202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227</v>
      </c>
      <c r="K60" s="27"/>
      <c r="L60" t="s">
        <v>91</v>
      </c>
    </row>
    <row r="61" spans="1:12" ht="12.75">
      <c r="A61" s="21"/>
      <c r="C61" s="76">
        <f>SUM(C4:C58)</f>
        <v>89</v>
      </c>
      <c r="D61" s="76">
        <f>SUM(D4:D58)</f>
        <v>58</v>
      </c>
      <c r="E61" s="76">
        <f>SUM(E4:E59)</f>
        <v>147</v>
      </c>
      <c r="F61" s="76">
        <f>SUM(F4:F59)</f>
        <v>139</v>
      </c>
      <c r="G61" s="76">
        <f>SUM(G57+G47+G45+G44+G43+G41+G40+G39+G38+G28+G23+G21+G17+G16+G15+G10+G8+G7+G4)</f>
        <v>8</v>
      </c>
      <c r="H61"/>
      <c r="J61" s="32" t="s">
        <v>173</v>
      </c>
      <c r="K61" s="18">
        <f>SUM(K4:K60)</f>
        <v>235986.11999999997</v>
      </c>
      <c r="L61" t="s">
        <v>91</v>
      </c>
    </row>
    <row r="62" spans="1:10" ht="12.75">
      <c r="A62" s="81">
        <v>39265</v>
      </c>
      <c r="B62" s="77" t="s">
        <v>174</v>
      </c>
      <c r="D62" s="1"/>
      <c r="E62" s="1"/>
      <c r="H62"/>
      <c r="J62" s="1"/>
    </row>
    <row r="63" spans="1:11" ht="12.75">
      <c r="A63" s="100">
        <v>39282</v>
      </c>
      <c r="B63" s="78" t="s">
        <v>171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.75">
      <c r="A64" s="99">
        <v>39321</v>
      </c>
      <c r="B64" s="79" t="s">
        <v>172</v>
      </c>
      <c r="D64" s="1"/>
      <c r="E64" s="1"/>
      <c r="F64" s="11" t="s">
        <v>61</v>
      </c>
      <c r="G64" s="21">
        <f>SUM(E7+E10+E13+E14+E20+E15+E16+E17+E18+E21+E44+E47+E54+E55)</f>
        <v>56</v>
      </c>
      <c r="H64"/>
      <c r="I64" s="17"/>
      <c r="J64" s="11" t="s">
        <v>61</v>
      </c>
      <c r="K64" s="39">
        <f>SUM(K7+K10+K13+K14+K15+K16+K17+K18+K20+K21+K44+K47+K54+K55)</f>
        <v>41275.189999999995</v>
      </c>
      <c r="L64" t="s">
        <v>91</v>
      </c>
    </row>
    <row r="65" spans="2:12" ht="12.75">
      <c r="B65" s="5" t="s">
        <v>60</v>
      </c>
      <c r="C65" s="4"/>
      <c r="D65" s="4"/>
      <c r="E65" s="1"/>
      <c r="F65" s="11" t="s">
        <v>62</v>
      </c>
      <c r="G65" s="21">
        <f>SUM(E4+E5+E23+E26)</f>
        <v>12</v>
      </c>
      <c r="H65"/>
      <c r="I65" s="17"/>
      <c r="J65" s="11" t="s">
        <v>62</v>
      </c>
      <c r="K65" s="39">
        <f>SUM(K4+K5+K23+K24+K25+K26)</f>
        <v>14195.68</v>
      </c>
      <c r="L65" t="s">
        <v>91</v>
      </c>
    </row>
    <row r="66" spans="2:12" ht="12.75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79</v>
      </c>
      <c r="I66" s="17"/>
      <c r="J66" s="11" t="s">
        <v>63</v>
      </c>
      <c r="K66" s="39">
        <f>SUM(K6+K8+K9+K11+K19+K28+K29+K30+K31+K32+K33+K34+K35+K36+K38+K39+K40+K41+K42+K43+K45+K48+K49+K50+K51+K52+K53+K57+K58+K59+K60)</f>
        <v>180515.24999999997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147</v>
      </c>
      <c r="H67"/>
      <c r="I67" s="18"/>
      <c r="J67" s="11" t="s">
        <v>66</v>
      </c>
      <c r="K67" s="18">
        <f>SUM(K64:K66)</f>
        <v>235986.11999999997</v>
      </c>
      <c r="L67" t="s">
        <v>91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D - Juni 2007</oddHeader>
    <oddFooter>&amp;R&amp;8&amp;UDiese Aufstellung finden Sie auch unter :                
&amp;UJugTransfer / Jug 4000 / Haushalt / HzE Statistik / HzE Statistik 2007 / HzE Statistik 0607 / Tabelle RSD 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workbookViewId="0" topLeftCell="A1">
      <selection activeCell="A1" sqref="A1"/>
    </sheetView>
  </sheetViews>
  <sheetFormatPr defaultColWidth="11.421875" defaultRowHeight="12.75"/>
  <cols>
    <col min="1" max="1" width="14.8515625" style="0" bestFit="1" customWidth="1"/>
    <col min="2" max="2" width="16.28125" style="0" customWidth="1"/>
    <col min="3" max="3" width="41.140625" style="0" bestFit="1" customWidth="1"/>
    <col min="4" max="4" width="30.421875" style="0" bestFit="1" customWidth="1"/>
    <col min="5" max="5" width="18.7109375" style="0" bestFit="1" customWidth="1"/>
    <col min="6" max="6" width="12.57421875" style="0" customWidth="1"/>
  </cols>
  <sheetData>
    <row r="1" spans="1:5" ht="12.75">
      <c r="A1" s="4" t="s">
        <v>115</v>
      </c>
      <c r="B1" s="4" t="s">
        <v>114</v>
      </c>
      <c r="C1" s="4" t="s">
        <v>0</v>
      </c>
      <c r="D1" s="4" t="s">
        <v>112</v>
      </c>
      <c r="E1" s="4" t="s">
        <v>113</v>
      </c>
    </row>
    <row r="2" spans="1:6" ht="12.75">
      <c r="A2" s="4" t="s">
        <v>116</v>
      </c>
      <c r="B2" s="4" t="s">
        <v>0</v>
      </c>
      <c r="C2" s="4"/>
      <c r="D2" s="4"/>
      <c r="E2" s="4"/>
      <c r="F2" s="3" t="s">
        <v>129</v>
      </c>
    </row>
    <row r="3" ht="3.75" customHeight="1"/>
    <row r="4" spans="1:6" ht="12.75">
      <c r="A4" s="1" t="s">
        <v>7</v>
      </c>
      <c r="B4" s="1">
        <v>1</v>
      </c>
      <c r="C4" t="s">
        <v>307</v>
      </c>
      <c r="D4" t="s">
        <v>451</v>
      </c>
      <c r="F4" t="s">
        <v>452</v>
      </c>
    </row>
    <row r="5" spans="1:6" ht="12.75">
      <c r="A5" s="1" t="s">
        <v>7</v>
      </c>
      <c r="B5" s="1">
        <v>1</v>
      </c>
      <c r="C5" t="s">
        <v>307</v>
      </c>
      <c r="D5" t="s">
        <v>453</v>
      </c>
      <c r="F5" t="s">
        <v>454</v>
      </c>
    </row>
    <row r="6" spans="1:6" ht="12.75">
      <c r="A6" s="1" t="s">
        <v>7</v>
      </c>
      <c r="B6" s="1">
        <v>1</v>
      </c>
      <c r="C6" t="s">
        <v>307</v>
      </c>
      <c r="D6" t="s">
        <v>453</v>
      </c>
      <c r="E6" t="s">
        <v>260</v>
      </c>
      <c r="F6" t="s">
        <v>454</v>
      </c>
    </row>
    <row r="7" spans="1:6" ht="12.75">
      <c r="A7" s="1" t="s">
        <v>7</v>
      </c>
      <c r="B7" s="1">
        <v>1</v>
      </c>
      <c r="C7" t="s">
        <v>455</v>
      </c>
      <c r="D7" t="s">
        <v>451</v>
      </c>
      <c r="F7" t="s">
        <v>454</v>
      </c>
    </row>
    <row r="8" spans="1:6" ht="12.75">
      <c r="A8" s="1" t="s">
        <v>75</v>
      </c>
      <c r="B8" s="1">
        <v>1</v>
      </c>
      <c r="C8" t="s">
        <v>258</v>
      </c>
      <c r="D8" t="s">
        <v>456</v>
      </c>
      <c r="E8" t="s">
        <v>331</v>
      </c>
      <c r="F8" t="s">
        <v>454</v>
      </c>
    </row>
    <row r="9" spans="1:6" ht="12.75">
      <c r="A9" s="1" t="s">
        <v>183</v>
      </c>
      <c r="B9" s="1">
        <v>1</v>
      </c>
      <c r="C9" t="s">
        <v>399</v>
      </c>
      <c r="D9" t="s">
        <v>275</v>
      </c>
      <c r="E9" t="s">
        <v>294</v>
      </c>
      <c r="F9" t="s">
        <v>452</v>
      </c>
    </row>
    <row r="10" spans="1:6" ht="12.75">
      <c r="A10" s="1" t="s">
        <v>11</v>
      </c>
      <c r="B10" s="1">
        <v>1</v>
      </c>
      <c r="C10" t="s">
        <v>12</v>
      </c>
      <c r="D10" t="s">
        <v>295</v>
      </c>
      <c r="F10" t="s">
        <v>452</v>
      </c>
    </row>
    <row r="11" spans="1:6" ht="12.75">
      <c r="A11" s="1" t="s">
        <v>11</v>
      </c>
      <c r="B11" s="1">
        <v>1</v>
      </c>
      <c r="C11" t="s">
        <v>12</v>
      </c>
      <c r="D11" t="s">
        <v>403</v>
      </c>
      <c r="F11" t="s">
        <v>452</v>
      </c>
    </row>
    <row r="12" spans="1:6" ht="12.75">
      <c r="A12" s="1" t="s">
        <v>11</v>
      </c>
      <c r="B12" s="1">
        <v>2</v>
      </c>
      <c r="C12" t="s">
        <v>12</v>
      </c>
      <c r="D12" t="s">
        <v>317</v>
      </c>
      <c r="F12" t="s">
        <v>454</v>
      </c>
    </row>
    <row r="13" spans="1:6" ht="12.75">
      <c r="A13" s="1" t="s">
        <v>11</v>
      </c>
      <c r="B13" s="1">
        <v>1</v>
      </c>
      <c r="C13" t="s">
        <v>296</v>
      </c>
      <c r="D13" t="s">
        <v>317</v>
      </c>
      <c r="F13" t="s">
        <v>454</v>
      </c>
    </row>
    <row r="14" spans="1:6" ht="12.75">
      <c r="A14" s="1" t="s">
        <v>13</v>
      </c>
      <c r="B14" s="1">
        <v>10</v>
      </c>
      <c r="C14" t="s">
        <v>14</v>
      </c>
      <c r="D14" t="s">
        <v>457</v>
      </c>
      <c r="F14" t="s">
        <v>452</v>
      </c>
    </row>
    <row r="15" spans="1:6" ht="12.75">
      <c r="A15" s="1" t="s">
        <v>13</v>
      </c>
      <c r="B15" s="1">
        <v>1</v>
      </c>
      <c r="C15" t="s">
        <v>14</v>
      </c>
      <c r="D15" t="s">
        <v>269</v>
      </c>
      <c r="E15" t="s">
        <v>263</v>
      </c>
      <c r="F15" t="s">
        <v>452</v>
      </c>
    </row>
    <row r="16" spans="1:6" ht="12.75">
      <c r="A16" s="1" t="s">
        <v>13</v>
      </c>
      <c r="B16" s="1">
        <v>1</v>
      </c>
      <c r="C16" t="s">
        <v>14</v>
      </c>
      <c r="D16" t="s">
        <v>324</v>
      </c>
      <c r="F16" t="s">
        <v>454</v>
      </c>
    </row>
    <row r="17" spans="1:6" ht="12.75">
      <c r="A17" s="1" t="s">
        <v>15</v>
      </c>
      <c r="B17" s="1">
        <v>1</v>
      </c>
      <c r="C17" t="s">
        <v>16</v>
      </c>
      <c r="D17" t="s">
        <v>349</v>
      </c>
      <c r="F17" t="s">
        <v>452</v>
      </c>
    </row>
    <row r="18" spans="1:6" ht="12.75">
      <c r="A18" s="1" t="s">
        <v>15</v>
      </c>
      <c r="B18" s="1">
        <v>1</v>
      </c>
      <c r="C18" t="s">
        <v>16</v>
      </c>
      <c r="D18" t="s">
        <v>269</v>
      </c>
      <c r="F18" t="s">
        <v>454</v>
      </c>
    </row>
    <row r="19" spans="1:6" ht="12.75">
      <c r="A19" s="1" t="s">
        <v>15</v>
      </c>
      <c r="B19" s="1">
        <v>1</v>
      </c>
      <c r="C19" t="s">
        <v>16</v>
      </c>
      <c r="D19" t="s">
        <v>285</v>
      </c>
      <c r="F19" t="s">
        <v>454</v>
      </c>
    </row>
    <row r="20" spans="1:6" ht="12.75">
      <c r="A20" s="1" t="s">
        <v>15</v>
      </c>
      <c r="B20" s="1">
        <v>1</v>
      </c>
      <c r="C20" t="s">
        <v>16</v>
      </c>
      <c r="D20" t="s">
        <v>334</v>
      </c>
      <c r="E20" t="s">
        <v>260</v>
      </c>
      <c r="F20" t="s">
        <v>454</v>
      </c>
    </row>
    <row r="21" spans="1:6" ht="12.75">
      <c r="A21" s="1" t="s">
        <v>15</v>
      </c>
      <c r="B21" s="1">
        <v>1</v>
      </c>
      <c r="C21" t="s">
        <v>16</v>
      </c>
      <c r="D21" t="s">
        <v>349</v>
      </c>
      <c r="E21" t="s">
        <v>331</v>
      </c>
      <c r="F21" t="s">
        <v>454</v>
      </c>
    </row>
    <row r="22" spans="1:6" ht="12.75">
      <c r="A22" s="1" t="s">
        <v>17</v>
      </c>
      <c r="B22" s="1">
        <v>7</v>
      </c>
      <c r="C22" t="s">
        <v>18</v>
      </c>
      <c r="D22" t="s">
        <v>269</v>
      </c>
      <c r="F22" t="s">
        <v>452</v>
      </c>
    </row>
    <row r="23" spans="1:6" ht="12.75">
      <c r="A23" s="1" t="s">
        <v>17</v>
      </c>
      <c r="B23" s="1">
        <v>1</v>
      </c>
      <c r="C23" t="s">
        <v>18</v>
      </c>
      <c r="D23" t="s">
        <v>275</v>
      </c>
      <c r="F23" t="s">
        <v>452</v>
      </c>
    </row>
    <row r="24" spans="1:6" ht="12.75">
      <c r="A24" s="1" t="s">
        <v>17</v>
      </c>
      <c r="B24" s="1">
        <v>2</v>
      </c>
      <c r="C24" t="s">
        <v>18</v>
      </c>
      <c r="D24" t="s">
        <v>297</v>
      </c>
      <c r="F24" t="s">
        <v>452</v>
      </c>
    </row>
    <row r="25" spans="1:6" ht="12.75">
      <c r="A25" s="1" t="s">
        <v>17</v>
      </c>
      <c r="B25" s="1">
        <v>1</v>
      </c>
      <c r="C25" t="s">
        <v>18</v>
      </c>
      <c r="D25" t="s">
        <v>458</v>
      </c>
      <c r="E25" t="s">
        <v>263</v>
      </c>
      <c r="F25" t="s">
        <v>452</v>
      </c>
    </row>
    <row r="26" spans="1:6" ht="12.75">
      <c r="A26" s="1" t="s">
        <v>17</v>
      </c>
      <c r="B26" s="1">
        <v>1</v>
      </c>
      <c r="C26" t="s">
        <v>18</v>
      </c>
      <c r="D26" t="s">
        <v>269</v>
      </c>
      <c r="E26" t="s">
        <v>260</v>
      </c>
      <c r="F26" t="s">
        <v>452</v>
      </c>
    </row>
    <row r="27" spans="1:6" ht="12.75">
      <c r="A27" s="1" t="s">
        <v>17</v>
      </c>
      <c r="B27" s="1">
        <v>1</v>
      </c>
      <c r="C27" t="s">
        <v>18</v>
      </c>
      <c r="D27" t="s">
        <v>269</v>
      </c>
      <c r="E27" t="s">
        <v>294</v>
      </c>
      <c r="F27" t="s">
        <v>452</v>
      </c>
    </row>
    <row r="28" spans="1:6" ht="12.75">
      <c r="A28" s="1" t="s">
        <v>17</v>
      </c>
      <c r="B28" s="1">
        <v>1</v>
      </c>
      <c r="C28" t="s">
        <v>18</v>
      </c>
      <c r="D28" t="s">
        <v>275</v>
      </c>
      <c r="E28" t="s">
        <v>294</v>
      </c>
      <c r="F28" t="s">
        <v>452</v>
      </c>
    </row>
    <row r="29" spans="1:6" ht="12.75">
      <c r="A29" s="1" t="s">
        <v>17</v>
      </c>
      <c r="B29" s="1">
        <v>3</v>
      </c>
      <c r="C29" t="s">
        <v>18</v>
      </c>
      <c r="D29" t="s">
        <v>269</v>
      </c>
      <c r="F29" t="s">
        <v>454</v>
      </c>
    </row>
    <row r="30" spans="1:6" ht="12.75">
      <c r="A30" s="1" t="s">
        <v>17</v>
      </c>
      <c r="B30" s="1">
        <v>1</v>
      </c>
      <c r="C30" t="s">
        <v>18</v>
      </c>
      <c r="D30" t="s">
        <v>459</v>
      </c>
      <c r="F30" t="s">
        <v>454</v>
      </c>
    </row>
    <row r="31" spans="1:6" ht="12.75">
      <c r="A31" s="1" t="s">
        <v>17</v>
      </c>
      <c r="B31" s="1">
        <v>1</v>
      </c>
      <c r="C31" t="s">
        <v>18</v>
      </c>
      <c r="D31" t="s">
        <v>275</v>
      </c>
      <c r="E31" t="s">
        <v>263</v>
      </c>
      <c r="F31" t="s">
        <v>454</v>
      </c>
    </row>
    <row r="32" spans="1:6" ht="12.75">
      <c r="A32" s="1" t="s">
        <v>17</v>
      </c>
      <c r="B32" s="1">
        <v>1</v>
      </c>
      <c r="C32" t="s">
        <v>18</v>
      </c>
      <c r="D32" t="s">
        <v>269</v>
      </c>
      <c r="E32" t="s">
        <v>260</v>
      </c>
      <c r="F32" t="s">
        <v>454</v>
      </c>
    </row>
    <row r="33" spans="1:6" ht="12.75">
      <c r="A33" s="1" t="s">
        <v>17</v>
      </c>
      <c r="B33" s="1">
        <v>1</v>
      </c>
      <c r="C33" t="s">
        <v>18</v>
      </c>
      <c r="D33" t="s">
        <v>275</v>
      </c>
      <c r="E33" t="s">
        <v>294</v>
      </c>
      <c r="F33" t="s">
        <v>454</v>
      </c>
    </row>
    <row r="34" spans="1:6" ht="12.75">
      <c r="A34" s="1" t="s">
        <v>19</v>
      </c>
      <c r="B34" s="1">
        <v>1</v>
      </c>
      <c r="C34" t="s">
        <v>20</v>
      </c>
      <c r="D34" t="s">
        <v>361</v>
      </c>
      <c r="E34" t="s">
        <v>263</v>
      </c>
      <c r="F34" t="s">
        <v>452</v>
      </c>
    </row>
    <row r="35" spans="1:6" ht="12.75">
      <c r="A35" s="1" t="s">
        <v>19</v>
      </c>
      <c r="B35" s="1">
        <v>2</v>
      </c>
      <c r="C35" t="s">
        <v>20</v>
      </c>
      <c r="D35" t="s">
        <v>437</v>
      </c>
      <c r="E35" t="s">
        <v>260</v>
      </c>
      <c r="F35" t="s">
        <v>452</v>
      </c>
    </row>
    <row r="36" spans="1:6" ht="12.75">
      <c r="A36" s="1" t="s">
        <v>19</v>
      </c>
      <c r="B36" s="1">
        <v>1</v>
      </c>
      <c r="C36" t="s">
        <v>20</v>
      </c>
      <c r="D36" t="s">
        <v>279</v>
      </c>
      <c r="E36" t="s">
        <v>260</v>
      </c>
      <c r="F36" t="s">
        <v>452</v>
      </c>
    </row>
    <row r="37" spans="1:6" ht="12.75">
      <c r="A37" s="1" t="s">
        <v>19</v>
      </c>
      <c r="B37" s="1">
        <v>3</v>
      </c>
      <c r="C37" t="s">
        <v>20</v>
      </c>
      <c r="D37" t="s">
        <v>330</v>
      </c>
      <c r="E37" t="s">
        <v>260</v>
      </c>
      <c r="F37" t="s">
        <v>454</v>
      </c>
    </row>
    <row r="38" spans="1:6" ht="12.75">
      <c r="A38" s="1" t="s">
        <v>19</v>
      </c>
      <c r="B38" s="1">
        <v>1</v>
      </c>
      <c r="C38" t="s">
        <v>20</v>
      </c>
      <c r="D38" t="s">
        <v>460</v>
      </c>
      <c r="E38" t="s">
        <v>306</v>
      </c>
      <c r="F38" t="s">
        <v>454</v>
      </c>
    </row>
    <row r="39" spans="1:6" ht="12.75">
      <c r="A39" s="1" t="s">
        <v>21</v>
      </c>
      <c r="B39" s="1">
        <v>1</v>
      </c>
      <c r="C39" t="s">
        <v>281</v>
      </c>
      <c r="D39" t="s">
        <v>339</v>
      </c>
      <c r="F39" t="s">
        <v>452</v>
      </c>
    </row>
    <row r="40" spans="1:6" ht="12.75">
      <c r="A40" s="1" t="s">
        <v>21</v>
      </c>
      <c r="B40" s="1">
        <v>1</v>
      </c>
      <c r="C40" t="s">
        <v>281</v>
      </c>
      <c r="D40" t="s">
        <v>339</v>
      </c>
      <c r="E40" t="s">
        <v>263</v>
      </c>
      <c r="F40" t="s">
        <v>452</v>
      </c>
    </row>
    <row r="41" spans="1:6" ht="12.75">
      <c r="A41" s="1" t="s">
        <v>21</v>
      </c>
      <c r="B41" s="1">
        <v>2</v>
      </c>
      <c r="C41" t="s">
        <v>281</v>
      </c>
      <c r="D41" t="s">
        <v>339</v>
      </c>
      <c r="E41" t="s">
        <v>260</v>
      </c>
      <c r="F41" t="s">
        <v>452</v>
      </c>
    </row>
    <row r="42" spans="1:6" ht="12.75">
      <c r="A42" s="1" t="s">
        <v>21</v>
      </c>
      <c r="B42" s="1">
        <v>1</v>
      </c>
      <c r="C42" t="s">
        <v>281</v>
      </c>
      <c r="D42" t="s">
        <v>339</v>
      </c>
      <c r="E42" t="s">
        <v>260</v>
      </c>
      <c r="F42" t="s">
        <v>452</v>
      </c>
    </row>
    <row r="43" spans="1:6" ht="12.75">
      <c r="A43" s="1" t="s">
        <v>21</v>
      </c>
      <c r="B43" s="1">
        <v>5</v>
      </c>
      <c r="C43" t="s">
        <v>281</v>
      </c>
      <c r="D43" t="s">
        <v>339</v>
      </c>
      <c r="E43" t="s">
        <v>260</v>
      </c>
      <c r="F43" t="s">
        <v>454</v>
      </c>
    </row>
    <row r="44" spans="1:6" ht="12.75">
      <c r="A44" s="1" t="s">
        <v>21</v>
      </c>
      <c r="B44" s="1">
        <v>3</v>
      </c>
      <c r="C44" t="s">
        <v>281</v>
      </c>
      <c r="D44" t="s">
        <v>339</v>
      </c>
      <c r="F44" t="s">
        <v>461</v>
      </c>
    </row>
    <row r="45" spans="1:6" ht="12.75">
      <c r="A45" s="1" t="s">
        <v>21</v>
      </c>
      <c r="B45" s="1">
        <v>2</v>
      </c>
      <c r="C45" t="s">
        <v>283</v>
      </c>
      <c r="D45" t="s">
        <v>339</v>
      </c>
      <c r="F45" t="s">
        <v>452</v>
      </c>
    </row>
    <row r="46" spans="1:6" ht="12.75">
      <c r="A46" s="1" t="s">
        <v>21</v>
      </c>
      <c r="B46" s="1">
        <v>1</v>
      </c>
      <c r="C46" t="s">
        <v>283</v>
      </c>
      <c r="D46" t="s">
        <v>339</v>
      </c>
      <c r="E46" t="s">
        <v>260</v>
      </c>
      <c r="F46" t="s">
        <v>452</v>
      </c>
    </row>
    <row r="47" spans="1:6" ht="12.75">
      <c r="A47" s="1" t="s">
        <v>21</v>
      </c>
      <c r="B47" s="1">
        <v>1</v>
      </c>
      <c r="C47" t="s">
        <v>283</v>
      </c>
      <c r="D47" t="s">
        <v>339</v>
      </c>
      <c r="E47" t="s">
        <v>260</v>
      </c>
      <c r="F47" t="s">
        <v>452</v>
      </c>
    </row>
    <row r="48" spans="1:6" ht="12.75">
      <c r="A48" s="1" t="s">
        <v>21</v>
      </c>
      <c r="B48" s="1">
        <v>3</v>
      </c>
      <c r="C48" t="s">
        <v>283</v>
      </c>
      <c r="D48" t="s">
        <v>339</v>
      </c>
      <c r="E48" t="s">
        <v>260</v>
      </c>
      <c r="F48" t="s">
        <v>452</v>
      </c>
    </row>
    <row r="49" spans="1:6" ht="12.75">
      <c r="A49" s="1" t="s">
        <v>21</v>
      </c>
      <c r="B49" s="1">
        <v>1</v>
      </c>
      <c r="C49" t="s">
        <v>283</v>
      </c>
      <c r="D49" t="s">
        <v>339</v>
      </c>
      <c r="E49" t="s">
        <v>260</v>
      </c>
      <c r="F49" t="s">
        <v>452</v>
      </c>
    </row>
    <row r="50" spans="1:6" ht="12.75">
      <c r="A50" s="1" t="s">
        <v>21</v>
      </c>
      <c r="B50" s="1">
        <v>1</v>
      </c>
      <c r="C50" t="s">
        <v>283</v>
      </c>
      <c r="D50" t="s">
        <v>339</v>
      </c>
      <c r="E50" t="s">
        <v>260</v>
      </c>
      <c r="F50" t="s">
        <v>452</v>
      </c>
    </row>
    <row r="51" spans="1:6" ht="12.75">
      <c r="A51" s="1" t="s">
        <v>21</v>
      </c>
      <c r="B51" s="1">
        <v>1</v>
      </c>
      <c r="C51" t="s">
        <v>283</v>
      </c>
      <c r="D51" t="s">
        <v>339</v>
      </c>
      <c r="E51" t="s">
        <v>294</v>
      </c>
      <c r="F51" t="s">
        <v>452</v>
      </c>
    </row>
    <row r="52" spans="1:6" ht="12.75">
      <c r="A52" s="1" t="s">
        <v>21</v>
      </c>
      <c r="B52" s="1">
        <v>1</v>
      </c>
      <c r="C52" t="s">
        <v>283</v>
      </c>
      <c r="D52" t="s">
        <v>339</v>
      </c>
      <c r="E52" t="s">
        <v>260</v>
      </c>
      <c r="F52" t="s">
        <v>454</v>
      </c>
    </row>
    <row r="53" spans="1:6" ht="12.75">
      <c r="A53" s="1" t="s">
        <v>21</v>
      </c>
      <c r="B53" s="1">
        <v>6</v>
      </c>
      <c r="C53" t="s">
        <v>283</v>
      </c>
      <c r="D53" t="s">
        <v>339</v>
      </c>
      <c r="E53" t="s">
        <v>260</v>
      </c>
      <c r="F53" t="s">
        <v>454</v>
      </c>
    </row>
    <row r="54" spans="1:6" ht="12.75">
      <c r="A54" s="1" t="s">
        <v>21</v>
      </c>
      <c r="B54" s="1">
        <v>1</v>
      </c>
      <c r="C54" t="s">
        <v>283</v>
      </c>
      <c r="D54" t="s">
        <v>339</v>
      </c>
      <c r="E54" t="s">
        <v>260</v>
      </c>
      <c r="F54" t="s">
        <v>454</v>
      </c>
    </row>
    <row r="55" spans="1:6" ht="12.75">
      <c r="A55" s="1" t="s">
        <v>22</v>
      </c>
      <c r="B55" s="1">
        <v>1</v>
      </c>
      <c r="C55" t="s">
        <v>341</v>
      </c>
      <c r="D55" t="s">
        <v>462</v>
      </c>
      <c r="E55" t="s">
        <v>282</v>
      </c>
      <c r="F55" t="s">
        <v>452</v>
      </c>
    </row>
    <row r="56" spans="1:6" ht="12.75">
      <c r="A56" s="1" t="s">
        <v>22</v>
      </c>
      <c r="B56" s="1">
        <v>1</v>
      </c>
      <c r="C56" t="s">
        <v>341</v>
      </c>
      <c r="D56" t="s">
        <v>344</v>
      </c>
      <c r="E56" t="s">
        <v>263</v>
      </c>
      <c r="F56" t="s">
        <v>452</v>
      </c>
    </row>
    <row r="57" spans="1:6" ht="12.75">
      <c r="A57" s="1" t="s">
        <v>22</v>
      </c>
      <c r="B57" s="1">
        <v>1</v>
      </c>
      <c r="C57" t="s">
        <v>341</v>
      </c>
      <c r="D57" t="s">
        <v>285</v>
      </c>
      <c r="E57" t="s">
        <v>263</v>
      </c>
      <c r="F57" t="s">
        <v>452</v>
      </c>
    </row>
    <row r="58" spans="1:6" ht="12.75">
      <c r="A58" s="1" t="s">
        <v>22</v>
      </c>
      <c r="B58" s="1">
        <v>1</v>
      </c>
      <c r="C58" t="s">
        <v>341</v>
      </c>
      <c r="D58" t="s">
        <v>358</v>
      </c>
      <c r="E58" t="s">
        <v>260</v>
      </c>
      <c r="F58" t="s">
        <v>452</v>
      </c>
    </row>
    <row r="59" spans="1:6" ht="12.75">
      <c r="A59" s="1" t="s">
        <v>22</v>
      </c>
      <c r="B59" s="1">
        <v>1</v>
      </c>
      <c r="C59" t="s">
        <v>341</v>
      </c>
      <c r="D59" t="s">
        <v>463</v>
      </c>
      <c r="E59" t="s">
        <v>282</v>
      </c>
      <c r="F59" t="s">
        <v>454</v>
      </c>
    </row>
    <row r="60" spans="1:6" ht="12.75">
      <c r="A60" s="1" t="s">
        <v>22</v>
      </c>
      <c r="B60" s="1">
        <v>1</v>
      </c>
      <c r="C60" t="s">
        <v>341</v>
      </c>
      <c r="D60" t="s">
        <v>349</v>
      </c>
      <c r="E60" t="s">
        <v>263</v>
      </c>
      <c r="F60" t="s">
        <v>454</v>
      </c>
    </row>
    <row r="61" spans="1:6" ht="12.75">
      <c r="A61" s="1" t="s">
        <v>22</v>
      </c>
      <c r="B61" s="1">
        <v>1</v>
      </c>
      <c r="C61" t="s">
        <v>341</v>
      </c>
      <c r="D61" t="s">
        <v>353</v>
      </c>
      <c r="E61" t="s">
        <v>260</v>
      </c>
      <c r="F61" t="s">
        <v>454</v>
      </c>
    </row>
    <row r="62" spans="1:6" ht="12.75">
      <c r="A62" s="1" t="s">
        <v>22</v>
      </c>
      <c r="B62" s="1">
        <v>2</v>
      </c>
      <c r="C62" t="s">
        <v>341</v>
      </c>
      <c r="D62" t="s">
        <v>347</v>
      </c>
      <c r="E62" t="s">
        <v>331</v>
      </c>
      <c r="F62" t="s">
        <v>454</v>
      </c>
    </row>
    <row r="63" spans="1:6" ht="12.75">
      <c r="A63" s="1" t="s">
        <v>22</v>
      </c>
      <c r="B63" s="1">
        <v>1</v>
      </c>
      <c r="C63" t="s">
        <v>24</v>
      </c>
      <c r="D63" t="s">
        <v>349</v>
      </c>
      <c r="E63" t="s">
        <v>301</v>
      </c>
      <c r="F63" t="s">
        <v>452</v>
      </c>
    </row>
    <row r="64" spans="1:6" ht="12.75">
      <c r="A64" s="1" t="s">
        <v>22</v>
      </c>
      <c r="B64" s="1">
        <v>3</v>
      </c>
      <c r="C64" t="s">
        <v>24</v>
      </c>
      <c r="D64" t="s">
        <v>464</v>
      </c>
      <c r="E64" t="s">
        <v>263</v>
      </c>
      <c r="F64" t="s">
        <v>452</v>
      </c>
    </row>
    <row r="65" spans="1:6" ht="12.75">
      <c r="A65" s="1" t="s">
        <v>22</v>
      </c>
      <c r="B65" s="1">
        <v>1</v>
      </c>
      <c r="C65" t="s">
        <v>25</v>
      </c>
      <c r="D65" t="s">
        <v>350</v>
      </c>
      <c r="E65" t="s">
        <v>282</v>
      </c>
      <c r="F65" t="s">
        <v>452</v>
      </c>
    </row>
    <row r="66" spans="1:6" ht="12.75">
      <c r="A66" s="1" t="s">
        <v>22</v>
      </c>
      <c r="B66" s="1">
        <v>1</v>
      </c>
      <c r="C66" t="s">
        <v>25</v>
      </c>
      <c r="D66" t="s">
        <v>349</v>
      </c>
      <c r="E66" t="s">
        <v>301</v>
      </c>
      <c r="F66" t="s">
        <v>452</v>
      </c>
    </row>
    <row r="67" spans="1:6" ht="12.75">
      <c r="A67" s="1" t="s">
        <v>22</v>
      </c>
      <c r="B67" s="1">
        <v>1</v>
      </c>
      <c r="C67" t="s">
        <v>25</v>
      </c>
      <c r="D67" t="s">
        <v>465</v>
      </c>
      <c r="E67" t="s">
        <v>263</v>
      </c>
      <c r="F67" t="s">
        <v>452</v>
      </c>
    </row>
    <row r="68" spans="1:6" ht="12.75">
      <c r="A68" s="1" t="s">
        <v>22</v>
      </c>
      <c r="B68" s="1">
        <v>2</v>
      </c>
      <c r="C68" t="s">
        <v>25</v>
      </c>
      <c r="D68" t="s">
        <v>364</v>
      </c>
      <c r="E68" t="s">
        <v>263</v>
      </c>
      <c r="F68" t="s">
        <v>454</v>
      </c>
    </row>
    <row r="69" spans="1:6" ht="12.75">
      <c r="A69" s="1" t="s">
        <v>22</v>
      </c>
      <c r="B69" s="1">
        <v>1</v>
      </c>
      <c r="C69" t="s">
        <v>25</v>
      </c>
      <c r="E69" t="s">
        <v>260</v>
      </c>
      <c r="F69" t="s">
        <v>454</v>
      </c>
    </row>
    <row r="70" spans="1:6" ht="12.75">
      <c r="A70" s="1" t="s">
        <v>22</v>
      </c>
      <c r="B70" s="1">
        <v>1</v>
      </c>
      <c r="C70" t="s">
        <v>25</v>
      </c>
      <c r="D70" t="s">
        <v>437</v>
      </c>
      <c r="E70" t="s">
        <v>306</v>
      </c>
      <c r="F70" t="s">
        <v>454</v>
      </c>
    </row>
    <row r="71" spans="1:6" ht="12.75">
      <c r="A71" s="1" t="s">
        <v>22</v>
      </c>
      <c r="B71" s="1">
        <v>1</v>
      </c>
      <c r="C71" t="s">
        <v>26</v>
      </c>
      <c r="D71" t="s">
        <v>466</v>
      </c>
      <c r="E71" t="s">
        <v>282</v>
      </c>
      <c r="F71" t="s">
        <v>452</v>
      </c>
    </row>
    <row r="72" spans="1:6" ht="12.75">
      <c r="A72" s="1" t="s">
        <v>22</v>
      </c>
      <c r="B72" s="1">
        <v>1</v>
      </c>
      <c r="C72" t="s">
        <v>26</v>
      </c>
      <c r="D72" t="s">
        <v>467</v>
      </c>
      <c r="E72" t="s">
        <v>282</v>
      </c>
      <c r="F72" t="s">
        <v>452</v>
      </c>
    </row>
    <row r="73" spans="1:6" ht="12.75">
      <c r="A73" s="1" t="s">
        <v>22</v>
      </c>
      <c r="B73" s="1">
        <v>1</v>
      </c>
      <c r="C73" t="s">
        <v>26</v>
      </c>
      <c r="D73" t="s">
        <v>468</v>
      </c>
      <c r="E73" t="s">
        <v>282</v>
      </c>
      <c r="F73" t="s">
        <v>452</v>
      </c>
    </row>
    <row r="74" spans="1:6" ht="12.75">
      <c r="A74" s="1" t="s">
        <v>22</v>
      </c>
      <c r="B74" s="1">
        <v>1</v>
      </c>
      <c r="C74" t="s">
        <v>26</v>
      </c>
      <c r="D74" t="s">
        <v>469</v>
      </c>
      <c r="E74" t="s">
        <v>282</v>
      </c>
      <c r="F74" t="s">
        <v>452</v>
      </c>
    </row>
    <row r="75" spans="1:6" ht="12.75">
      <c r="A75" s="1" t="s">
        <v>22</v>
      </c>
      <c r="B75" s="1">
        <v>2</v>
      </c>
      <c r="C75" t="s">
        <v>26</v>
      </c>
      <c r="D75" t="s">
        <v>470</v>
      </c>
      <c r="E75" t="s">
        <v>282</v>
      </c>
      <c r="F75" t="s">
        <v>452</v>
      </c>
    </row>
    <row r="76" spans="1:6" ht="12.75">
      <c r="A76" s="1" t="s">
        <v>22</v>
      </c>
      <c r="B76" s="1">
        <v>1</v>
      </c>
      <c r="C76" t="s">
        <v>26</v>
      </c>
      <c r="D76" t="s">
        <v>327</v>
      </c>
      <c r="E76" t="s">
        <v>282</v>
      </c>
      <c r="F76" t="s">
        <v>452</v>
      </c>
    </row>
    <row r="77" spans="1:6" ht="12.75">
      <c r="A77" s="1" t="s">
        <v>22</v>
      </c>
      <c r="B77" s="1">
        <v>1</v>
      </c>
      <c r="C77" t="s">
        <v>26</v>
      </c>
      <c r="D77" t="s">
        <v>471</v>
      </c>
      <c r="E77" t="s">
        <v>260</v>
      </c>
      <c r="F77" t="s">
        <v>452</v>
      </c>
    </row>
    <row r="78" spans="1:6" ht="12.75">
      <c r="A78" s="1" t="s">
        <v>22</v>
      </c>
      <c r="B78" s="1">
        <v>1</v>
      </c>
      <c r="C78" t="s">
        <v>26</v>
      </c>
      <c r="D78" t="s">
        <v>364</v>
      </c>
      <c r="E78" t="s">
        <v>331</v>
      </c>
      <c r="F78" t="s">
        <v>452</v>
      </c>
    </row>
    <row r="79" spans="1:6" ht="12.75">
      <c r="A79" s="1" t="s">
        <v>22</v>
      </c>
      <c r="B79" s="1">
        <v>1</v>
      </c>
      <c r="C79" t="s">
        <v>26</v>
      </c>
      <c r="D79" t="s">
        <v>442</v>
      </c>
      <c r="E79" t="s">
        <v>263</v>
      </c>
      <c r="F79" t="s">
        <v>454</v>
      </c>
    </row>
    <row r="80" spans="1:6" ht="12.75">
      <c r="A80" s="1" t="s">
        <v>22</v>
      </c>
      <c r="B80" s="1">
        <v>1</v>
      </c>
      <c r="C80" t="s">
        <v>26</v>
      </c>
      <c r="D80" t="s">
        <v>349</v>
      </c>
      <c r="E80" t="s">
        <v>263</v>
      </c>
      <c r="F80" t="s">
        <v>454</v>
      </c>
    </row>
    <row r="81" spans="1:6" ht="12.75">
      <c r="A81" s="1" t="s">
        <v>22</v>
      </c>
      <c r="B81" s="1">
        <v>1</v>
      </c>
      <c r="C81" t="s">
        <v>26</v>
      </c>
      <c r="D81" t="s">
        <v>472</v>
      </c>
      <c r="E81" t="s">
        <v>263</v>
      </c>
      <c r="F81" t="s">
        <v>454</v>
      </c>
    </row>
    <row r="82" spans="1:6" ht="12.75">
      <c r="A82" s="1" t="s">
        <v>22</v>
      </c>
      <c r="B82" s="1">
        <v>1</v>
      </c>
      <c r="C82" t="s">
        <v>26</v>
      </c>
      <c r="D82" t="s">
        <v>473</v>
      </c>
      <c r="E82" t="s">
        <v>306</v>
      </c>
      <c r="F82" t="s">
        <v>454</v>
      </c>
    </row>
    <row r="83" spans="1:6" ht="12.75">
      <c r="A83" s="1" t="s">
        <v>22</v>
      </c>
      <c r="B83" s="1">
        <v>1</v>
      </c>
      <c r="C83" t="s">
        <v>26</v>
      </c>
      <c r="D83" t="s">
        <v>474</v>
      </c>
      <c r="E83" t="s">
        <v>306</v>
      </c>
      <c r="F83" t="s">
        <v>454</v>
      </c>
    </row>
    <row r="84" spans="1:6" ht="12.75">
      <c r="A84" s="1" t="s">
        <v>22</v>
      </c>
      <c r="B84" s="1">
        <v>1</v>
      </c>
      <c r="C84" t="s">
        <v>26</v>
      </c>
      <c r="D84" t="s">
        <v>364</v>
      </c>
      <c r="E84" t="s">
        <v>331</v>
      </c>
      <c r="F84" t="s">
        <v>454</v>
      </c>
    </row>
    <row r="85" spans="1:6" ht="12.75">
      <c r="A85" s="1" t="s">
        <v>22</v>
      </c>
      <c r="B85" s="1">
        <v>1</v>
      </c>
      <c r="C85" t="s">
        <v>28</v>
      </c>
      <c r="D85" t="s">
        <v>475</v>
      </c>
      <c r="E85" t="s">
        <v>263</v>
      </c>
      <c r="F85" t="s">
        <v>452</v>
      </c>
    </row>
    <row r="86" spans="1:6" ht="12.75">
      <c r="A86" s="1" t="s">
        <v>22</v>
      </c>
      <c r="B86" s="1">
        <v>1</v>
      </c>
      <c r="C86" t="s">
        <v>28</v>
      </c>
      <c r="D86" t="s">
        <v>471</v>
      </c>
      <c r="E86" t="s">
        <v>260</v>
      </c>
      <c r="F86" t="s">
        <v>452</v>
      </c>
    </row>
    <row r="87" spans="1:6" ht="12.75">
      <c r="A87" s="1" t="s">
        <v>22</v>
      </c>
      <c r="B87" s="1">
        <v>1</v>
      </c>
      <c r="C87" t="s">
        <v>28</v>
      </c>
      <c r="D87" t="s">
        <v>378</v>
      </c>
      <c r="E87" t="s">
        <v>263</v>
      </c>
      <c r="F87" t="s">
        <v>454</v>
      </c>
    </row>
    <row r="88" spans="1:6" ht="12.75">
      <c r="A88" s="1" t="s">
        <v>29</v>
      </c>
      <c r="B88" s="1">
        <v>1</v>
      </c>
      <c r="C88" t="s">
        <v>189</v>
      </c>
      <c r="D88" t="s">
        <v>476</v>
      </c>
      <c r="F88" t="s">
        <v>454</v>
      </c>
    </row>
    <row r="89" spans="1:6" ht="12.75">
      <c r="A89" s="1" t="s">
        <v>29</v>
      </c>
      <c r="B89" s="1">
        <v>1</v>
      </c>
      <c r="C89" t="s">
        <v>190</v>
      </c>
      <c r="D89" t="s">
        <v>477</v>
      </c>
      <c r="E89" t="s">
        <v>263</v>
      </c>
      <c r="F89" t="s">
        <v>452</v>
      </c>
    </row>
    <row r="90" spans="1:6" ht="12.75">
      <c r="A90" s="1" t="s">
        <v>29</v>
      </c>
      <c r="B90" s="1">
        <v>1</v>
      </c>
      <c r="C90" t="s">
        <v>190</v>
      </c>
      <c r="D90" t="s">
        <v>349</v>
      </c>
      <c r="E90" t="s">
        <v>263</v>
      </c>
      <c r="F90" t="s">
        <v>452</v>
      </c>
    </row>
    <row r="91" spans="1:6" ht="12.75">
      <c r="A91" s="1" t="s">
        <v>31</v>
      </c>
      <c r="B91" s="1">
        <v>1</v>
      </c>
      <c r="C91" t="s">
        <v>12</v>
      </c>
      <c r="D91" t="s">
        <v>478</v>
      </c>
      <c r="F91" t="s">
        <v>452</v>
      </c>
    </row>
    <row r="92" spans="1:6" ht="12.75">
      <c r="A92" s="1" t="s">
        <v>31</v>
      </c>
      <c r="B92" s="1">
        <v>1</v>
      </c>
      <c r="C92" t="s">
        <v>12</v>
      </c>
      <c r="D92" t="s">
        <v>479</v>
      </c>
      <c r="F92" t="s">
        <v>452</v>
      </c>
    </row>
    <row r="93" spans="1:6" ht="12.75">
      <c r="A93" s="1" t="s">
        <v>31</v>
      </c>
      <c r="B93" s="1">
        <v>1</v>
      </c>
      <c r="C93" t="s">
        <v>12</v>
      </c>
      <c r="D93" t="s">
        <v>480</v>
      </c>
      <c r="E93" t="s">
        <v>263</v>
      </c>
      <c r="F93" t="s">
        <v>452</v>
      </c>
    </row>
    <row r="94" spans="1:6" ht="12.75">
      <c r="A94" s="1" t="s">
        <v>31</v>
      </c>
      <c r="B94" s="1">
        <v>1</v>
      </c>
      <c r="C94" t="s">
        <v>12</v>
      </c>
      <c r="D94" t="s">
        <v>481</v>
      </c>
      <c r="F94" t="s">
        <v>454</v>
      </c>
    </row>
    <row r="95" spans="1:6" ht="12.75">
      <c r="A95" s="1" t="s">
        <v>31</v>
      </c>
      <c r="B95" s="1">
        <v>1</v>
      </c>
      <c r="C95" t="s">
        <v>296</v>
      </c>
      <c r="D95" t="s">
        <v>377</v>
      </c>
      <c r="F95" t="s">
        <v>452</v>
      </c>
    </row>
    <row r="96" spans="1:6" ht="12.75">
      <c r="A96" s="1" t="s">
        <v>31</v>
      </c>
      <c r="B96" s="1">
        <v>1</v>
      </c>
      <c r="C96" t="s">
        <v>296</v>
      </c>
      <c r="D96" t="s">
        <v>297</v>
      </c>
      <c r="E96" t="s">
        <v>260</v>
      </c>
      <c r="F96" t="s">
        <v>452</v>
      </c>
    </row>
    <row r="97" spans="1:6" ht="12.75">
      <c r="A97" s="1" t="s">
        <v>31</v>
      </c>
      <c r="B97" s="1">
        <v>1</v>
      </c>
      <c r="C97" t="s">
        <v>296</v>
      </c>
      <c r="D97" t="s">
        <v>297</v>
      </c>
      <c r="E97" t="s">
        <v>294</v>
      </c>
      <c r="F97" t="s">
        <v>452</v>
      </c>
    </row>
    <row r="98" spans="1:6" ht="12.75">
      <c r="A98" s="1" t="s">
        <v>31</v>
      </c>
      <c r="B98" s="1">
        <v>1</v>
      </c>
      <c r="C98" t="s">
        <v>296</v>
      </c>
      <c r="D98" t="s">
        <v>377</v>
      </c>
      <c r="F98" t="s">
        <v>454</v>
      </c>
    </row>
    <row r="99" spans="1:6" ht="12.75">
      <c r="A99" s="1" t="s">
        <v>31</v>
      </c>
      <c r="B99" s="1">
        <v>1</v>
      </c>
      <c r="C99" t="s">
        <v>298</v>
      </c>
      <c r="D99" t="s">
        <v>302</v>
      </c>
      <c r="E99" t="s">
        <v>260</v>
      </c>
      <c r="F99" t="s">
        <v>452</v>
      </c>
    </row>
    <row r="100" spans="1:6" ht="12.75">
      <c r="A100" s="1" t="s">
        <v>31</v>
      </c>
      <c r="B100" s="1">
        <v>1</v>
      </c>
      <c r="C100" t="s">
        <v>298</v>
      </c>
      <c r="D100" t="s">
        <v>302</v>
      </c>
      <c r="E100" t="s">
        <v>260</v>
      </c>
      <c r="F100" t="s">
        <v>454</v>
      </c>
    </row>
    <row r="101" spans="1:6" ht="12.75">
      <c r="A101" s="1" t="s">
        <v>31</v>
      </c>
      <c r="B101" s="1">
        <v>1</v>
      </c>
      <c r="C101" t="s">
        <v>382</v>
      </c>
      <c r="D101" t="s">
        <v>482</v>
      </c>
      <c r="E101" t="s">
        <v>282</v>
      </c>
      <c r="F101" t="s">
        <v>452</v>
      </c>
    </row>
    <row r="102" spans="1:6" ht="12.75">
      <c r="A102" s="1" t="s">
        <v>31</v>
      </c>
      <c r="B102" s="1">
        <v>1</v>
      </c>
      <c r="C102" t="s">
        <v>382</v>
      </c>
      <c r="D102" t="s">
        <v>443</v>
      </c>
      <c r="E102" t="s">
        <v>282</v>
      </c>
      <c r="F102" t="s">
        <v>452</v>
      </c>
    </row>
    <row r="103" spans="1:6" ht="12.75">
      <c r="A103" s="1" t="s">
        <v>31</v>
      </c>
      <c r="B103" s="1">
        <v>1</v>
      </c>
      <c r="C103" t="s">
        <v>382</v>
      </c>
      <c r="D103" t="s">
        <v>483</v>
      </c>
      <c r="E103" t="s">
        <v>263</v>
      </c>
      <c r="F103" t="s">
        <v>452</v>
      </c>
    </row>
    <row r="104" spans="1:6" ht="12.75">
      <c r="A104" s="1" t="s">
        <v>31</v>
      </c>
      <c r="B104" s="1">
        <v>2</v>
      </c>
      <c r="C104" t="s">
        <v>382</v>
      </c>
      <c r="D104" t="s">
        <v>484</v>
      </c>
      <c r="E104" t="s">
        <v>282</v>
      </c>
      <c r="F104" t="s">
        <v>454</v>
      </c>
    </row>
    <row r="105" spans="1:6" ht="12.75">
      <c r="A105" s="1" t="s">
        <v>31</v>
      </c>
      <c r="B105" s="1">
        <v>1</v>
      </c>
      <c r="C105" t="s">
        <v>382</v>
      </c>
      <c r="D105" t="s">
        <v>485</v>
      </c>
      <c r="E105" t="s">
        <v>306</v>
      </c>
      <c r="F105" t="s">
        <v>454</v>
      </c>
    </row>
    <row r="106" spans="1:6" ht="12.75">
      <c r="A106" s="1" t="s">
        <v>31</v>
      </c>
      <c r="B106" s="1">
        <v>1</v>
      </c>
      <c r="C106" t="s">
        <v>382</v>
      </c>
      <c r="D106" t="s">
        <v>398</v>
      </c>
      <c r="E106" t="s">
        <v>306</v>
      </c>
      <c r="F106" t="s">
        <v>454</v>
      </c>
    </row>
    <row r="107" spans="1:2" ht="12.75">
      <c r="A107" s="1"/>
      <c r="B107" s="4">
        <f>SUM(B4:B106)</f>
        <v>146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1" fitToWidth="1" horizontalDpi="600" verticalDpi="600" orientation="portrait" paperSize="9" scale="56" r:id="rId1"/>
  <headerFooter alignWithMargins="0">
    <oddHeader>&amp;C&amp;"Arial,Fett"&amp;12&amp;EZuordnung von Hilfen zu den Trägern - RSD D - Juni 2007</oddHeader>
    <oddFooter>&amp;CSeite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K651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28" customWidth="1"/>
    <col min="2" max="2" width="7.57421875" style="128" customWidth="1"/>
    <col min="3" max="3" width="44.421875" style="128" customWidth="1"/>
    <col min="4" max="4" width="44.00390625" style="64" bestFit="1" customWidth="1"/>
    <col min="5" max="5" width="29.421875" style="128" customWidth="1"/>
    <col min="6" max="6" width="12.57421875" style="128" customWidth="1"/>
    <col min="7" max="141" width="11.421875" style="49" customWidth="1"/>
  </cols>
  <sheetData>
    <row r="1" spans="1:141" s="119" customFormat="1" ht="12.75">
      <c r="A1" s="117" t="s">
        <v>115</v>
      </c>
      <c r="B1" s="117" t="s">
        <v>114</v>
      </c>
      <c r="C1" s="102" t="s">
        <v>0</v>
      </c>
      <c r="D1" s="101" t="s">
        <v>112</v>
      </c>
      <c r="E1" s="102" t="s">
        <v>113</v>
      </c>
      <c r="F1" s="118"/>
      <c r="G1" s="130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</row>
    <row r="2" spans="1:141" s="119" customFormat="1" ht="12.75">
      <c r="A2" s="117" t="s">
        <v>116</v>
      </c>
      <c r="B2" s="117" t="s">
        <v>0</v>
      </c>
      <c r="C2" s="102"/>
      <c r="D2" s="101"/>
      <c r="E2" s="102"/>
      <c r="F2" s="117" t="s">
        <v>541</v>
      </c>
      <c r="G2" s="130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</row>
    <row r="3" spans="1:141" s="116" customFormat="1" ht="3" customHeight="1">
      <c r="A3" s="120"/>
      <c r="B3" s="120"/>
      <c r="C3" s="115"/>
      <c r="D3" s="115"/>
      <c r="E3" s="115"/>
      <c r="F3" s="121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</row>
    <row r="4" spans="1:141" s="111" customFormat="1" ht="12.75">
      <c r="A4" s="123" t="s">
        <v>7</v>
      </c>
      <c r="B4" s="123">
        <v>1</v>
      </c>
      <c r="C4" s="114" t="s">
        <v>307</v>
      </c>
      <c r="D4" s="64" t="s">
        <v>387</v>
      </c>
      <c r="E4" s="114" t="s">
        <v>263</v>
      </c>
      <c r="F4" s="114" t="s">
        <v>388</v>
      </c>
      <c r="G4" s="12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</row>
    <row r="5" spans="1:141" s="111" customFormat="1" ht="12.75">
      <c r="A5" s="123" t="s">
        <v>22</v>
      </c>
      <c r="B5" s="123">
        <v>1</v>
      </c>
      <c r="C5" s="114" t="s">
        <v>341</v>
      </c>
      <c r="D5" s="64" t="s">
        <v>342</v>
      </c>
      <c r="E5" s="114" t="s">
        <v>263</v>
      </c>
      <c r="F5" s="114" t="s">
        <v>309</v>
      </c>
      <c r="G5" s="12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</row>
    <row r="6" spans="1:141" s="111" customFormat="1" ht="12.75">
      <c r="A6" s="127" t="s">
        <v>7</v>
      </c>
      <c r="B6" s="127">
        <v>1</v>
      </c>
      <c r="C6" s="128" t="s">
        <v>307</v>
      </c>
      <c r="D6" s="64" t="s">
        <v>487</v>
      </c>
      <c r="E6" s="128"/>
      <c r="F6" s="128" t="s">
        <v>488</v>
      </c>
      <c r="G6" s="12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</row>
    <row r="7" spans="1:141" s="111" customFormat="1" ht="12.75">
      <c r="A7" s="123" t="s">
        <v>22</v>
      </c>
      <c r="B7" s="123">
        <v>3</v>
      </c>
      <c r="C7" s="114" t="s">
        <v>24</v>
      </c>
      <c r="D7" s="64" t="s">
        <v>464</v>
      </c>
      <c r="E7" s="114" t="s">
        <v>263</v>
      </c>
      <c r="F7" s="114" t="s">
        <v>452</v>
      </c>
      <c r="G7" s="12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</row>
    <row r="8" spans="1:141" s="111" customFormat="1" ht="12.75">
      <c r="A8" s="123" t="s">
        <v>22</v>
      </c>
      <c r="B8" s="123">
        <v>1</v>
      </c>
      <c r="C8" s="114" t="s">
        <v>341</v>
      </c>
      <c r="D8" s="64" t="s">
        <v>510</v>
      </c>
      <c r="E8" s="114" t="s">
        <v>263</v>
      </c>
      <c r="F8" s="114" t="s">
        <v>490</v>
      </c>
      <c r="G8" s="12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</row>
    <row r="9" spans="1:141" s="111" customFormat="1" ht="12.75">
      <c r="A9" s="42" t="s">
        <v>22</v>
      </c>
      <c r="B9" s="42">
        <v>1</v>
      </c>
      <c r="C9" s="112" t="s">
        <v>26</v>
      </c>
      <c r="D9" s="64" t="s">
        <v>354</v>
      </c>
      <c r="E9" s="112" t="s">
        <v>282</v>
      </c>
      <c r="F9" s="112" t="s">
        <v>309</v>
      </c>
      <c r="G9" s="12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</row>
    <row r="10" spans="1:141" s="111" customFormat="1" ht="12.75">
      <c r="A10" s="42" t="s">
        <v>22</v>
      </c>
      <c r="B10" s="42">
        <v>1</v>
      </c>
      <c r="C10" s="112" t="s">
        <v>26</v>
      </c>
      <c r="D10" s="64" t="s">
        <v>440</v>
      </c>
      <c r="E10" s="112" t="s">
        <v>282</v>
      </c>
      <c r="F10" s="112" t="s">
        <v>389</v>
      </c>
      <c r="G10" s="12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</row>
    <row r="11" spans="1:141" s="111" customFormat="1" ht="12.75">
      <c r="A11" s="125" t="s">
        <v>22</v>
      </c>
      <c r="B11" s="125">
        <v>1</v>
      </c>
      <c r="C11" s="108" t="s">
        <v>26</v>
      </c>
      <c r="D11" s="64" t="s">
        <v>473</v>
      </c>
      <c r="E11" s="108" t="s">
        <v>306</v>
      </c>
      <c r="F11" s="108" t="s">
        <v>454</v>
      </c>
      <c r="G11" s="12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</row>
    <row r="12" spans="1:141" s="111" customFormat="1" ht="12.75">
      <c r="A12" s="125" t="s">
        <v>31</v>
      </c>
      <c r="B12" s="125">
        <v>1</v>
      </c>
      <c r="C12" s="108" t="s">
        <v>382</v>
      </c>
      <c r="D12" s="64" t="s">
        <v>473</v>
      </c>
      <c r="E12" s="108" t="s">
        <v>306</v>
      </c>
      <c r="F12" s="108" t="s">
        <v>486</v>
      </c>
      <c r="G12" s="12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</row>
    <row r="13" spans="1:141" s="111" customFormat="1" ht="12.75">
      <c r="A13" s="42" t="s">
        <v>22</v>
      </c>
      <c r="B13" s="42">
        <v>1</v>
      </c>
      <c r="C13" s="112" t="s">
        <v>26</v>
      </c>
      <c r="D13" s="64" t="s">
        <v>521</v>
      </c>
      <c r="E13" s="112" t="s">
        <v>282</v>
      </c>
      <c r="F13" s="112" t="s">
        <v>488</v>
      </c>
      <c r="G13" s="12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</row>
    <row r="14" spans="1:141" s="111" customFormat="1" ht="12.75">
      <c r="A14" s="124" t="s">
        <v>75</v>
      </c>
      <c r="B14" s="124">
        <v>1</v>
      </c>
      <c r="C14" s="106" t="s">
        <v>258</v>
      </c>
      <c r="D14" s="64" t="s">
        <v>456</v>
      </c>
      <c r="E14" s="106" t="s">
        <v>331</v>
      </c>
      <c r="F14" s="106" t="s">
        <v>454</v>
      </c>
      <c r="G14" s="12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</row>
    <row r="15" spans="1:141" s="111" customFormat="1" ht="12.75">
      <c r="A15" s="127" t="s">
        <v>183</v>
      </c>
      <c r="B15" s="127">
        <v>1</v>
      </c>
      <c r="C15" s="128" t="s">
        <v>399</v>
      </c>
      <c r="D15" s="64" t="s">
        <v>323</v>
      </c>
      <c r="E15" s="128"/>
      <c r="F15" s="128" t="s">
        <v>389</v>
      </c>
      <c r="G15" s="12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</row>
    <row r="16" spans="1:141" s="111" customFormat="1" ht="12.75">
      <c r="A16" s="123" t="s">
        <v>11</v>
      </c>
      <c r="B16" s="123">
        <v>1</v>
      </c>
      <c r="C16" s="114" t="s">
        <v>322</v>
      </c>
      <c r="D16" s="64" t="s">
        <v>323</v>
      </c>
      <c r="E16" s="114" t="s">
        <v>263</v>
      </c>
      <c r="F16" s="114" t="s">
        <v>310</v>
      </c>
      <c r="G16" s="12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</row>
    <row r="17" spans="1:141" s="111" customFormat="1" ht="12.75">
      <c r="A17" s="127" t="s">
        <v>11</v>
      </c>
      <c r="B17" s="127">
        <v>1</v>
      </c>
      <c r="C17" s="128" t="s">
        <v>322</v>
      </c>
      <c r="D17" s="64" t="s">
        <v>323</v>
      </c>
      <c r="E17" s="128"/>
      <c r="F17" s="128" t="s">
        <v>488</v>
      </c>
      <c r="G17" s="12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</row>
    <row r="18" spans="1:141" s="111" customFormat="1" ht="12.75">
      <c r="A18" s="124" t="s">
        <v>17</v>
      </c>
      <c r="B18" s="124">
        <v>2</v>
      </c>
      <c r="C18" s="106" t="s">
        <v>18</v>
      </c>
      <c r="D18" s="64" t="s">
        <v>415</v>
      </c>
      <c r="E18" s="106" t="s">
        <v>260</v>
      </c>
      <c r="F18" s="106" t="s">
        <v>389</v>
      </c>
      <c r="G18" s="12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</row>
    <row r="19" spans="1:141" s="111" customFormat="1" ht="12.75">
      <c r="A19" s="42" t="s">
        <v>22</v>
      </c>
      <c r="B19" s="42">
        <v>1</v>
      </c>
      <c r="C19" s="112" t="s">
        <v>26</v>
      </c>
      <c r="D19" s="64" t="s">
        <v>515</v>
      </c>
      <c r="E19" s="112" t="s">
        <v>282</v>
      </c>
      <c r="F19" s="112" t="s">
        <v>486</v>
      </c>
      <c r="G19" s="12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</row>
    <row r="20" spans="1:141" s="111" customFormat="1" ht="12.75">
      <c r="A20" s="125" t="s">
        <v>22</v>
      </c>
      <c r="B20" s="125">
        <v>1</v>
      </c>
      <c r="C20" s="108" t="s">
        <v>26</v>
      </c>
      <c r="D20" s="64" t="s">
        <v>474</v>
      </c>
      <c r="E20" s="108" t="s">
        <v>306</v>
      </c>
      <c r="F20" s="108" t="s">
        <v>454</v>
      </c>
      <c r="G20" s="12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</row>
    <row r="21" spans="1:141" s="111" customFormat="1" ht="12.75">
      <c r="A21" s="123" t="s">
        <v>31</v>
      </c>
      <c r="B21" s="123">
        <v>1</v>
      </c>
      <c r="C21" s="114" t="s">
        <v>298</v>
      </c>
      <c r="D21" s="64" t="s">
        <v>538</v>
      </c>
      <c r="E21" s="114" t="s">
        <v>263</v>
      </c>
      <c r="F21" s="114" t="s">
        <v>490</v>
      </c>
      <c r="G21" s="12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</row>
    <row r="22" spans="1:141" s="111" customFormat="1" ht="12.75">
      <c r="A22" s="124" t="s">
        <v>11</v>
      </c>
      <c r="B22" s="124">
        <v>1</v>
      </c>
      <c r="C22" s="106" t="s">
        <v>12</v>
      </c>
      <c r="D22" s="64" t="s">
        <v>400</v>
      </c>
      <c r="E22" s="106" t="s">
        <v>260</v>
      </c>
      <c r="F22" s="106" t="s">
        <v>486</v>
      </c>
      <c r="G22" s="12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</row>
    <row r="23" spans="1:141" s="111" customFormat="1" ht="12.75">
      <c r="A23" s="127" t="s">
        <v>11</v>
      </c>
      <c r="B23" s="127">
        <v>1</v>
      </c>
      <c r="C23" s="128" t="s">
        <v>12</v>
      </c>
      <c r="D23" s="64" t="s">
        <v>400</v>
      </c>
      <c r="E23" s="128"/>
      <c r="F23" s="128" t="s">
        <v>388</v>
      </c>
      <c r="G23" s="12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</row>
    <row r="24" spans="1:141" s="111" customFormat="1" ht="12.75">
      <c r="A24" s="123" t="s">
        <v>31</v>
      </c>
      <c r="B24" s="123">
        <v>2</v>
      </c>
      <c r="C24" s="114" t="s">
        <v>298</v>
      </c>
      <c r="D24" s="64" t="s">
        <v>302</v>
      </c>
      <c r="E24" s="114" t="s">
        <v>263</v>
      </c>
      <c r="F24" s="114" t="s">
        <v>309</v>
      </c>
      <c r="G24" s="12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</row>
    <row r="25" spans="1:141" s="111" customFormat="1" ht="12.75">
      <c r="A25" s="123" t="s">
        <v>31</v>
      </c>
      <c r="B25" s="123">
        <v>1</v>
      </c>
      <c r="C25" s="114" t="s">
        <v>298</v>
      </c>
      <c r="D25" s="64" t="s">
        <v>302</v>
      </c>
      <c r="E25" s="114" t="s">
        <v>263</v>
      </c>
      <c r="F25" s="114" t="s">
        <v>388</v>
      </c>
      <c r="G25" s="12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</row>
    <row r="26" spans="1:141" s="111" customFormat="1" ht="12.75">
      <c r="A26" s="123" t="s">
        <v>31</v>
      </c>
      <c r="B26" s="123">
        <v>1</v>
      </c>
      <c r="C26" s="114" t="s">
        <v>298</v>
      </c>
      <c r="D26" s="64" t="s">
        <v>302</v>
      </c>
      <c r="E26" s="114" t="s">
        <v>263</v>
      </c>
      <c r="F26" s="114" t="s">
        <v>389</v>
      </c>
      <c r="G26" s="12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</row>
    <row r="27" spans="1:141" s="111" customFormat="1" ht="12.75">
      <c r="A27" s="124" t="s">
        <v>31</v>
      </c>
      <c r="B27" s="124">
        <v>1</v>
      </c>
      <c r="C27" s="106" t="s">
        <v>298</v>
      </c>
      <c r="D27" s="64" t="s">
        <v>302</v>
      </c>
      <c r="E27" s="106" t="s">
        <v>260</v>
      </c>
      <c r="F27" s="124" t="s">
        <v>1</v>
      </c>
      <c r="G27" s="12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</row>
    <row r="28" spans="1:141" s="111" customFormat="1" ht="12.75">
      <c r="A28" s="124" t="s">
        <v>31</v>
      </c>
      <c r="B28" s="124">
        <v>1</v>
      </c>
      <c r="C28" s="106" t="s">
        <v>298</v>
      </c>
      <c r="D28" s="64" t="s">
        <v>302</v>
      </c>
      <c r="E28" s="106" t="s">
        <v>260</v>
      </c>
      <c r="F28" s="106" t="s">
        <v>309</v>
      </c>
      <c r="G28" s="12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</row>
    <row r="29" spans="1:141" s="111" customFormat="1" ht="12.75">
      <c r="A29" s="124" t="s">
        <v>31</v>
      </c>
      <c r="B29" s="124">
        <v>3</v>
      </c>
      <c r="C29" s="106" t="s">
        <v>298</v>
      </c>
      <c r="D29" s="64" t="s">
        <v>302</v>
      </c>
      <c r="E29" s="106" t="s">
        <v>260</v>
      </c>
      <c r="F29" s="106" t="s">
        <v>310</v>
      </c>
      <c r="G29" s="12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</row>
    <row r="30" spans="1:141" s="111" customFormat="1" ht="12.75">
      <c r="A30" s="124" t="s">
        <v>31</v>
      </c>
      <c r="B30" s="124">
        <v>1</v>
      </c>
      <c r="C30" s="106" t="s">
        <v>298</v>
      </c>
      <c r="D30" s="64" t="s">
        <v>302</v>
      </c>
      <c r="E30" s="106" t="s">
        <v>260</v>
      </c>
      <c r="F30" s="106" t="s">
        <v>488</v>
      </c>
      <c r="G30" s="12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</row>
    <row r="31" spans="1:141" s="111" customFormat="1" ht="12.75">
      <c r="A31" s="124" t="s">
        <v>31</v>
      </c>
      <c r="B31" s="124">
        <v>1</v>
      </c>
      <c r="C31" s="106" t="s">
        <v>298</v>
      </c>
      <c r="D31" s="64" t="s">
        <v>302</v>
      </c>
      <c r="E31" s="106" t="s">
        <v>260</v>
      </c>
      <c r="F31" s="106" t="s">
        <v>452</v>
      </c>
      <c r="G31" s="12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</row>
    <row r="32" spans="1:141" s="111" customFormat="1" ht="12.75">
      <c r="A32" s="124" t="s">
        <v>31</v>
      </c>
      <c r="B32" s="124">
        <v>1</v>
      </c>
      <c r="C32" s="106" t="s">
        <v>298</v>
      </c>
      <c r="D32" s="64" t="s">
        <v>302</v>
      </c>
      <c r="E32" s="106" t="s">
        <v>260</v>
      </c>
      <c r="F32" s="106" t="s">
        <v>454</v>
      </c>
      <c r="G32" s="12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</row>
    <row r="33" spans="1:141" s="111" customFormat="1" ht="12.75">
      <c r="A33" s="127" t="s">
        <v>31</v>
      </c>
      <c r="B33" s="127">
        <v>1</v>
      </c>
      <c r="C33" s="128" t="s">
        <v>298</v>
      </c>
      <c r="D33" s="64" t="s">
        <v>302</v>
      </c>
      <c r="E33" s="128"/>
      <c r="F33" s="128" t="s">
        <v>388</v>
      </c>
      <c r="G33" s="12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</row>
    <row r="34" spans="1:141" s="111" customFormat="1" ht="12.75">
      <c r="A34" s="127" t="s">
        <v>31</v>
      </c>
      <c r="B34" s="127">
        <v>3</v>
      </c>
      <c r="C34" s="128" t="s">
        <v>298</v>
      </c>
      <c r="D34" s="64" t="s">
        <v>302</v>
      </c>
      <c r="E34" s="128"/>
      <c r="F34" s="128" t="s">
        <v>389</v>
      </c>
      <c r="G34" s="12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</row>
    <row r="35" spans="1:141" s="111" customFormat="1" ht="12.75">
      <c r="A35" s="127" t="s">
        <v>11</v>
      </c>
      <c r="B35" s="127">
        <v>1</v>
      </c>
      <c r="C35" s="128" t="s">
        <v>12</v>
      </c>
      <c r="D35" s="64" t="s">
        <v>495</v>
      </c>
      <c r="E35" s="128"/>
      <c r="F35" s="128" t="s">
        <v>486</v>
      </c>
      <c r="G35" s="12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</row>
    <row r="36" spans="1:141" s="111" customFormat="1" ht="12.75">
      <c r="A36" s="127" t="s">
        <v>11</v>
      </c>
      <c r="B36" s="127">
        <v>1</v>
      </c>
      <c r="C36" s="128" t="s">
        <v>12</v>
      </c>
      <c r="D36" s="64" t="s">
        <v>496</v>
      </c>
      <c r="E36" s="128"/>
      <c r="F36" s="128" t="s">
        <v>486</v>
      </c>
      <c r="G36" s="12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</row>
    <row r="37" spans="1:141" s="111" customFormat="1" ht="12.75">
      <c r="A37" s="42" t="s">
        <v>22</v>
      </c>
      <c r="B37" s="42">
        <v>1</v>
      </c>
      <c r="C37" s="112" t="s">
        <v>25</v>
      </c>
      <c r="D37" s="64" t="s">
        <v>350</v>
      </c>
      <c r="E37" s="112" t="s">
        <v>282</v>
      </c>
      <c r="F37" s="112" t="s">
        <v>310</v>
      </c>
      <c r="G37" s="12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</row>
    <row r="38" spans="1:141" s="111" customFormat="1" ht="12.75">
      <c r="A38" s="42" t="s">
        <v>22</v>
      </c>
      <c r="B38" s="42">
        <v>1</v>
      </c>
      <c r="C38" s="112" t="s">
        <v>25</v>
      </c>
      <c r="D38" s="64" t="s">
        <v>350</v>
      </c>
      <c r="E38" s="112" t="s">
        <v>282</v>
      </c>
      <c r="F38" s="112" t="s">
        <v>452</v>
      </c>
      <c r="G38" s="12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</row>
    <row r="39" spans="1:141" s="111" customFormat="1" ht="12.75">
      <c r="A39" s="42" t="s">
        <v>22</v>
      </c>
      <c r="B39" s="42">
        <v>1</v>
      </c>
      <c r="C39" s="112" t="s">
        <v>26</v>
      </c>
      <c r="D39" s="64" t="s">
        <v>350</v>
      </c>
      <c r="E39" s="112" t="s">
        <v>282</v>
      </c>
      <c r="F39" s="112" t="s">
        <v>309</v>
      </c>
      <c r="G39" s="12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</row>
    <row r="40" spans="1:141" s="111" customFormat="1" ht="12.75">
      <c r="A40" s="42" t="s">
        <v>22</v>
      </c>
      <c r="B40" s="42">
        <v>1</v>
      </c>
      <c r="C40" s="112" t="s">
        <v>26</v>
      </c>
      <c r="D40" s="64" t="s">
        <v>350</v>
      </c>
      <c r="E40" s="112" t="s">
        <v>282</v>
      </c>
      <c r="F40" s="112" t="s">
        <v>310</v>
      </c>
      <c r="G40" s="12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</row>
    <row r="41" spans="1:141" s="111" customFormat="1" ht="12.75">
      <c r="A41" s="125" t="s">
        <v>22</v>
      </c>
      <c r="B41" s="125">
        <v>1</v>
      </c>
      <c r="C41" s="108" t="s">
        <v>26</v>
      </c>
      <c r="D41" s="64" t="s">
        <v>350</v>
      </c>
      <c r="E41" s="108" t="s">
        <v>306</v>
      </c>
      <c r="F41" s="108" t="s">
        <v>389</v>
      </c>
      <c r="G41" s="12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</row>
    <row r="42" spans="1:141" s="111" customFormat="1" ht="12.75">
      <c r="A42" s="125" t="s">
        <v>22</v>
      </c>
      <c r="B42" s="125">
        <v>1</v>
      </c>
      <c r="C42" s="108" t="s">
        <v>26</v>
      </c>
      <c r="D42" s="64" t="s">
        <v>350</v>
      </c>
      <c r="E42" s="108" t="s">
        <v>306</v>
      </c>
      <c r="F42" s="108" t="s">
        <v>486</v>
      </c>
      <c r="G42" s="12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</row>
    <row r="43" spans="1:141" s="111" customFormat="1" ht="12.75">
      <c r="A43" s="127" t="s">
        <v>22</v>
      </c>
      <c r="B43" s="127">
        <v>1</v>
      </c>
      <c r="C43" s="128" t="s">
        <v>26</v>
      </c>
      <c r="D43" s="64" t="s">
        <v>350</v>
      </c>
      <c r="E43" s="128"/>
      <c r="F43" s="128" t="s">
        <v>309</v>
      </c>
      <c r="G43" s="12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</row>
    <row r="44" spans="1:141" s="111" customFormat="1" ht="12.75">
      <c r="A44" s="42" t="s">
        <v>22</v>
      </c>
      <c r="B44" s="42">
        <v>1</v>
      </c>
      <c r="C44" s="112" t="s">
        <v>28</v>
      </c>
      <c r="D44" s="64" t="s">
        <v>350</v>
      </c>
      <c r="E44" s="112" t="s">
        <v>282</v>
      </c>
      <c r="F44" s="112" t="s">
        <v>310</v>
      </c>
      <c r="G44" s="12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</row>
    <row r="45" spans="1:141" s="111" customFormat="1" ht="12.75">
      <c r="A45" s="127" t="s">
        <v>31</v>
      </c>
      <c r="B45" s="127">
        <v>1</v>
      </c>
      <c r="C45" s="128" t="s">
        <v>12</v>
      </c>
      <c r="D45" s="64" t="s">
        <v>446</v>
      </c>
      <c r="E45" s="128"/>
      <c r="F45" s="128" t="s">
        <v>388</v>
      </c>
      <c r="G45" s="12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</row>
    <row r="46" spans="1:141" s="111" customFormat="1" ht="12.75">
      <c r="A46" s="123" t="s">
        <v>22</v>
      </c>
      <c r="B46" s="123">
        <v>1</v>
      </c>
      <c r="C46" s="114" t="s">
        <v>28</v>
      </c>
      <c r="D46" s="64" t="s">
        <v>378</v>
      </c>
      <c r="E46" s="114" t="s">
        <v>263</v>
      </c>
      <c r="F46" s="114" t="s">
        <v>454</v>
      </c>
      <c r="G46" s="12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</row>
    <row r="47" spans="1:141" s="111" customFormat="1" ht="12.75">
      <c r="A47" s="124" t="s">
        <v>31</v>
      </c>
      <c r="B47" s="124">
        <v>1</v>
      </c>
      <c r="C47" s="106" t="s">
        <v>298</v>
      </c>
      <c r="D47" s="64" t="s">
        <v>378</v>
      </c>
      <c r="E47" s="106" t="s">
        <v>260</v>
      </c>
      <c r="F47" s="106" t="s">
        <v>309</v>
      </c>
      <c r="G47" s="12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</row>
    <row r="48" spans="1:141" s="111" customFormat="1" ht="12.75">
      <c r="A48" s="127" t="s">
        <v>31</v>
      </c>
      <c r="B48" s="127">
        <v>1</v>
      </c>
      <c r="C48" s="128" t="s">
        <v>298</v>
      </c>
      <c r="D48" s="64" t="s">
        <v>378</v>
      </c>
      <c r="E48" s="128"/>
      <c r="F48" s="128" t="s">
        <v>389</v>
      </c>
      <c r="G48" s="12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</row>
    <row r="49" spans="1:141" s="111" customFormat="1" ht="12.75">
      <c r="A49" s="124" t="s">
        <v>31</v>
      </c>
      <c r="B49" s="124">
        <v>1</v>
      </c>
      <c r="C49" s="106" t="s">
        <v>382</v>
      </c>
      <c r="D49" s="64" t="s">
        <v>378</v>
      </c>
      <c r="E49" s="106" t="s">
        <v>331</v>
      </c>
      <c r="F49" s="106" t="s">
        <v>488</v>
      </c>
      <c r="G49" s="12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</row>
    <row r="50" spans="1:141" s="111" customFormat="1" ht="12.75">
      <c r="A50" s="42" t="s">
        <v>31</v>
      </c>
      <c r="B50" s="42">
        <v>2</v>
      </c>
      <c r="C50" s="112" t="s">
        <v>382</v>
      </c>
      <c r="D50" s="64" t="s">
        <v>484</v>
      </c>
      <c r="E50" s="112" t="s">
        <v>282</v>
      </c>
      <c r="F50" s="112" t="s">
        <v>454</v>
      </c>
      <c r="G50" s="12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</row>
    <row r="51" spans="1:141" s="111" customFormat="1" ht="12.75">
      <c r="A51" s="42" t="s">
        <v>22</v>
      </c>
      <c r="B51" s="42">
        <v>1</v>
      </c>
      <c r="C51" s="112" t="s">
        <v>26</v>
      </c>
      <c r="D51" s="64" t="s">
        <v>466</v>
      </c>
      <c r="E51" s="112" t="s">
        <v>282</v>
      </c>
      <c r="F51" s="112" t="s">
        <v>452</v>
      </c>
      <c r="G51" s="12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</row>
    <row r="52" spans="1:141" s="111" customFormat="1" ht="12.75">
      <c r="A52" s="42" t="s">
        <v>22</v>
      </c>
      <c r="B52" s="42">
        <v>1</v>
      </c>
      <c r="C52" s="112" t="s">
        <v>26</v>
      </c>
      <c r="D52" s="64" t="s">
        <v>522</v>
      </c>
      <c r="E52" s="112" t="s">
        <v>282</v>
      </c>
      <c r="F52" s="112" t="s">
        <v>488</v>
      </c>
      <c r="G52" s="12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</row>
    <row r="53" spans="1:141" s="111" customFormat="1" ht="12.75">
      <c r="A53" s="124" t="s">
        <v>22</v>
      </c>
      <c r="B53" s="124">
        <v>1</v>
      </c>
      <c r="C53" s="106" t="s">
        <v>26</v>
      </c>
      <c r="D53" s="64" t="s">
        <v>435</v>
      </c>
      <c r="E53" s="106" t="s">
        <v>260</v>
      </c>
      <c r="F53" s="106" t="s">
        <v>388</v>
      </c>
      <c r="G53" s="12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</row>
    <row r="54" spans="1:141" s="109" customFormat="1" ht="12.75">
      <c r="A54" s="126" t="s">
        <v>22</v>
      </c>
      <c r="B54" s="126">
        <v>2</v>
      </c>
      <c r="C54" s="104" t="s">
        <v>26</v>
      </c>
      <c r="D54" s="64" t="s">
        <v>435</v>
      </c>
      <c r="E54" s="104" t="s">
        <v>294</v>
      </c>
      <c r="F54" s="104" t="s">
        <v>388</v>
      </c>
      <c r="G54" s="12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</row>
    <row r="55" spans="1:141" s="109" customFormat="1" ht="12.75">
      <c r="A55" s="126" t="s">
        <v>22</v>
      </c>
      <c r="B55" s="126">
        <v>1</v>
      </c>
      <c r="C55" s="104" t="s">
        <v>26</v>
      </c>
      <c r="D55" s="64" t="s">
        <v>435</v>
      </c>
      <c r="E55" s="104" t="s">
        <v>294</v>
      </c>
      <c r="F55" s="104" t="s">
        <v>389</v>
      </c>
      <c r="G55" s="12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</row>
    <row r="56" spans="1:141" s="109" customFormat="1" ht="12.75">
      <c r="A56" s="123" t="s">
        <v>22</v>
      </c>
      <c r="B56" s="123">
        <v>1</v>
      </c>
      <c r="C56" s="114" t="s">
        <v>28</v>
      </c>
      <c r="D56" s="64" t="s">
        <v>286</v>
      </c>
      <c r="E56" s="114" t="s">
        <v>263</v>
      </c>
      <c r="F56" s="123" t="s">
        <v>1</v>
      </c>
      <c r="G56" s="12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</row>
    <row r="57" spans="1:141" s="109" customFormat="1" ht="12.75">
      <c r="A57" s="126" t="s">
        <v>22</v>
      </c>
      <c r="B57" s="126">
        <v>2</v>
      </c>
      <c r="C57" s="104" t="s">
        <v>26</v>
      </c>
      <c r="D57" s="64" t="s">
        <v>439</v>
      </c>
      <c r="E57" s="104" t="s">
        <v>294</v>
      </c>
      <c r="F57" s="104" t="s">
        <v>388</v>
      </c>
      <c r="G57" s="12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</row>
    <row r="58" spans="1:141" s="109" customFormat="1" ht="12.75">
      <c r="A58" s="126" t="s">
        <v>22</v>
      </c>
      <c r="B58" s="126">
        <v>1</v>
      </c>
      <c r="C58" s="104" t="s">
        <v>26</v>
      </c>
      <c r="D58" s="64" t="s">
        <v>439</v>
      </c>
      <c r="E58" s="104" t="s">
        <v>294</v>
      </c>
      <c r="F58" s="104" t="s">
        <v>389</v>
      </c>
      <c r="G58" s="12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</row>
    <row r="59" spans="1:141" s="109" customFormat="1" ht="12.75">
      <c r="A59" s="123" t="s">
        <v>13</v>
      </c>
      <c r="B59" s="123">
        <v>1</v>
      </c>
      <c r="C59" s="114" t="s">
        <v>14</v>
      </c>
      <c r="D59" s="64" t="s">
        <v>269</v>
      </c>
      <c r="E59" s="114" t="s">
        <v>263</v>
      </c>
      <c r="F59" s="114" t="s">
        <v>452</v>
      </c>
      <c r="G59" s="12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</row>
    <row r="60" spans="1:141" s="109" customFormat="1" ht="12.75">
      <c r="A60" s="124" t="s">
        <v>13</v>
      </c>
      <c r="B60" s="124">
        <v>1</v>
      </c>
      <c r="C60" s="106" t="s">
        <v>14</v>
      </c>
      <c r="D60" s="64" t="s">
        <v>269</v>
      </c>
      <c r="E60" s="106" t="s">
        <v>260</v>
      </c>
      <c r="F60" s="124" t="s">
        <v>1</v>
      </c>
      <c r="G60" s="12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</row>
    <row r="61" spans="1:141" s="113" customFormat="1" ht="12.75">
      <c r="A61" s="124" t="s">
        <v>13</v>
      </c>
      <c r="B61" s="124">
        <v>1</v>
      </c>
      <c r="C61" s="106" t="s">
        <v>14</v>
      </c>
      <c r="D61" s="64" t="s">
        <v>269</v>
      </c>
      <c r="E61" s="106" t="s">
        <v>260</v>
      </c>
      <c r="F61" s="106" t="s">
        <v>389</v>
      </c>
      <c r="G61" s="12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</row>
    <row r="62" spans="1:141" s="113" customFormat="1" ht="12.75">
      <c r="A62" s="123" t="s">
        <v>15</v>
      </c>
      <c r="B62" s="123">
        <v>1</v>
      </c>
      <c r="C62" s="114" t="s">
        <v>16</v>
      </c>
      <c r="D62" s="64" t="s">
        <v>269</v>
      </c>
      <c r="E62" s="114" t="s">
        <v>263</v>
      </c>
      <c r="F62" s="114" t="s">
        <v>488</v>
      </c>
      <c r="G62" s="12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</row>
    <row r="63" spans="1:141" s="113" customFormat="1" ht="12.75">
      <c r="A63" s="127" t="s">
        <v>15</v>
      </c>
      <c r="B63" s="127">
        <v>1</v>
      </c>
      <c r="C63" s="128" t="s">
        <v>16</v>
      </c>
      <c r="D63" s="64" t="s">
        <v>269</v>
      </c>
      <c r="E63" s="128"/>
      <c r="F63" s="128" t="s">
        <v>488</v>
      </c>
      <c r="G63" s="12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</row>
    <row r="64" spans="1:141" s="113" customFormat="1" ht="12.75">
      <c r="A64" s="127" t="s">
        <v>15</v>
      </c>
      <c r="B64" s="127">
        <v>1</v>
      </c>
      <c r="C64" s="128" t="s">
        <v>16</v>
      </c>
      <c r="D64" s="64" t="s">
        <v>269</v>
      </c>
      <c r="E64" s="128"/>
      <c r="F64" s="128" t="s">
        <v>454</v>
      </c>
      <c r="G64" s="12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</row>
    <row r="65" spans="1:141" s="113" customFormat="1" ht="12.75">
      <c r="A65" s="124" t="s">
        <v>17</v>
      </c>
      <c r="B65" s="124">
        <v>1</v>
      </c>
      <c r="C65" s="106" t="s">
        <v>18</v>
      </c>
      <c r="D65" s="64" t="s">
        <v>269</v>
      </c>
      <c r="E65" s="106" t="s">
        <v>260</v>
      </c>
      <c r="F65" s="106" t="s">
        <v>452</v>
      </c>
      <c r="G65" s="12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</row>
    <row r="66" spans="1:141" s="113" customFormat="1" ht="12.75">
      <c r="A66" s="124" t="s">
        <v>17</v>
      </c>
      <c r="B66" s="124">
        <v>1</v>
      </c>
      <c r="C66" s="106" t="s">
        <v>18</v>
      </c>
      <c r="D66" s="64" t="s">
        <v>269</v>
      </c>
      <c r="E66" s="106" t="s">
        <v>260</v>
      </c>
      <c r="F66" s="106" t="s">
        <v>454</v>
      </c>
      <c r="G66" s="12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</row>
    <row r="67" spans="1:141" s="113" customFormat="1" ht="12.75">
      <c r="A67" s="126" t="s">
        <v>17</v>
      </c>
      <c r="B67" s="126">
        <v>1</v>
      </c>
      <c r="C67" s="104" t="s">
        <v>18</v>
      </c>
      <c r="D67" s="64" t="s">
        <v>269</v>
      </c>
      <c r="E67" s="104" t="s">
        <v>294</v>
      </c>
      <c r="F67" s="104" t="s">
        <v>452</v>
      </c>
      <c r="G67" s="12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</row>
    <row r="68" spans="1:141" s="113" customFormat="1" ht="12.75">
      <c r="A68" s="127" t="s">
        <v>17</v>
      </c>
      <c r="B68" s="127">
        <v>6</v>
      </c>
      <c r="C68" s="128" t="s">
        <v>18</v>
      </c>
      <c r="D68" s="64" t="s">
        <v>269</v>
      </c>
      <c r="E68" s="128"/>
      <c r="F68" s="128" t="s">
        <v>486</v>
      </c>
      <c r="G68" s="12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</row>
    <row r="69" spans="1:141" s="113" customFormat="1" ht="12.75">
      <c r="A69" s="127" t="s">
        <v>17</v>
      </c>
      <c r="B69" s="127">
        <v>7</v>
      </c>
      <c r="C69" s="128" t="s">
        <v>18</v>
      </c>
      <c r="D69" s="64" t="s">
        <v>269</v>
      </c>
      <c r="E69" s="128"/>
      <c r="F69" s="128" t="s">
        <v>488</v>
      </c>
      <c r="G69" s="12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</row>
    <row r="70" spans="1:141" s="113" customFormat="1" ht="12.75">
      <c r="A70" s="127" t="s">
        <v>17</v>
      </c>
      <c r="B70" s="127">
        <v>7</v>
      </c>
      <c r="C70" s="128" t="s">
        <v>18</v>
      </c>
      <c r="D70" s="64" t="s">
        <v>269</v>
      </c>
      <c r="E70" s="128"/>
      <c r="F70" s="128" t="s">
        <v>452</v>
      </c>
      <c r="G70" s="12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</row>
    <row r="71" spans="1:141" s="113" customFormat="1" ht="12.75">
      <c r="A71" s="127" t="s">
        <v>17</v>
      </c>
      <c r="B71" s="127">
        <v>3</v>
      </c>
      <c r="C71" s="128" t="s">
        <v>18</v>
      </c>
      <c r="D71" s="64" t="s">
        <v>269</v>
      </c>
      <c r="E71" s="128"/>
      <c r="F71" s="128" t="s">
        <v>454</v>
      </c>
      <c r="G71" s="12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</row>
    <row r="72" spans="1:141" s="113" customFormat="1" ht="12.75">
      <c r="A72" s="124" t="s">
        <v>31</v>
      </c>
      <c r="B72" s="124">
        <v>1</v>
      </c>
      <c r="C72" s="106" t="s">
        <v>296</v>
      </c>
      <c r="D72" s="64" t="s">
        <v>269</v>
      </c>
      <c r="E72" s="106" t="s">
        <v>260</v>
      </c>
      <c r="F72" s="106" t="s">
        <v>388</v>
      </c>
      <c r="G72" s="12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</row>
    <row r="73" spans="1:141" s="113" customFormat="1" ht="12.75">
      <c r="A73" s="127" t="s">
        <v>31</v>
      </c>
      <c r="B73" s="127">
        <v>1</v>
      </c>
      <c r="C73" s="128" t="s">
        <v>296</v>
      </c>
      <c r="D73" s="64" t="s">
        <v>269</v>
      </c>
      <c r="E73" s="128"/>
      <c r="F73" s="128" t="s">
        <v>488</v>
      </c>
      <c r="G73" s="12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</row>
    <row r="74" spans="1:141" s="113" customFormat="1" ht="12.75">
      <c r="A74" s="127" t="s">
        <v>13</v>
      </c>
      <c r="B74" s="127">
        <v>4</v>
      </c>
      <c r="C74" s="128" t="s">
        <v>14</v>
      </c>
      <c r="D74" s="64" t="s">
        <v>457</v>
      </c>
      <c r="E74" s="128"/>
      <c r="F74" s="128" t="s">
        <v>486</v>
      </c>
      <c r="G74" s="12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</row>
    <row r="75" spans="1:141" s="113" customFormat="1" ht="12.75">
      <c r="A75" s="127" t="s">
        <v>13</v>
      </c>
      <c r="B75" s="127">
        <v>10</v>
      </c>
      <c r="C75" s="128" t="s">
        <v>14</v>
      </c>
      <c r="D75" s="64" t="s">
        <v>457</v>
      </c>
      <c r="E75" s="128"/>
      <c r="F75" s="128" t="s">
        <v>452</v>
      </c>
      <c r="G75" s="12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</row>
    <row r="76" spans="1:141" s="113" customFormat="1" ht="12.75">
      <c r="A76" s="127" t="s">
        <v>13</v>
      </c>
      <c r="B76" s="127">
        <v>1</v>
      </c>
      <c r="C76" s="128" t="s">
        <v>14</v>
      </c>
      <c r="D76" s="64" t="s">
        <v>410</v>
      </c>
      <c r="E76" s="128"/>
      <c r="F76" s="128" t="s">
        <v>388</v>
      </c>
      <c r="G76" s="12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</row>
    <row r="77" spans="1:141" s="113" customFormat="1" ht="12.75">
      <c r="A77" s="127" t="s">
        <v>13</v>
      </c>
      <c r="B77" s="127">
        <v>1</v>
      </c>
      <c r="C77" s="128" t="s">
        <v>14</v>
      </c>
      <c r="D77" s="64" t="s">
        <v>410</v>
      </c>
      <c r="E77" s="128"/>
      <c r="F77" s="128" t="s">
        <v>486</v>
      </c>
      <c r="G77" s="12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</row>
    <row r="78" spans="1:141" s="113" customFormat="1" ht="12.75">
      <c r="A78" s="127" t="s">
        <v>13</v>
      </c>
      <c r="B78" s="127">
        <v>1</v>
      </c>
      <c r="C78" s="128" t="s">
        <v>14</v>
      </c>
      <c r="D78" s="64" t="s">
        <v>410</v>
      </c>
      <c r="E78" s="128"/>
      <c r="F78" s="128" t="s">
        <v>488</v>
      </c>
      <c r="G78" s="12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</row>
    <row r="79" spans="1:141" s="113" customFormat="1" ht="12.75">
      <c r="A79" s="127" t="s">
        <v>13</v>
      </c>
      <c r="B79" s="127">
        <v>4</v>
      </c>
      <c r="C79" s="128" t="s">
        <v>14</v>
      </c>
      <c r="D79" s="64" t="s">
        <v>502</v>
      </c>
      <c r="E79" s="128"/>
      <c r="F79" s="128" t="s">
        <v>488</v>
      </c>
      <c r="G79" s="12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</row>
    <row r="80" spans="1:141" s="113" customFormat="1" ht="12.75">
      <c r="A80" s="126" t="s">
        <v>183</v>
      </c>
      <c r="B80" s="126">
        <v>1</v>
      </c>
      <c r="C80" s="104" t="s">
        <v>399</v>
      </c>
      <c r="D80" s="64" t="s">
        <v>275</v>
      </c>
      <c r="E80" s="104" t="s">
        <v>294</v>
      </c>
      <c r="F80" s="104" t="s">
        <v>452</v>
      </c>
      <c r="G80" s="12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</row>
    <row r="81" spans="1:141" s="113" customFormat="1" ht="12.75">
      <c r="A81" s="123" t="s">
        <v>17</v>
      </c>
      <c r="B81" s="123">
        <v>1</v>
      </c>
      <c r="C81" s="114" t="s">
        <v>18</v>
      </c>
      <c r="D81" s="64" t="s">
        <v>275</v>
      </c>
      <c r="E81" s="114" t="s">
        <v>263</v>
      </c>
      <c r="F81" s="114" t="s">
        <v>454</v>
      </c>
      <c r="G81" s="12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</row>
    <row r="82" spans="1:141" s="113" customFormat="1" ht="12.75">
      <c r="A82" s="124" t="s">
        <v>17</v>
      </c>
      <c r="B82" s="124">
        <v>1</v>
      </c>
      <c r="C82" s="106" t="s">
        <v>18</v>
      </c>
      <c r="D82" s="64" t="s">
        <v>275</v>
      </c>
      <c r="E82" s="106" t="s">
        <v>260</v>
      </c>
      <c r="F82" s="124" t="s">
        <v>1</v>
      </c>
      <c r="G82" s="12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</row>
    <row r="83" spans="1:141" s="113" customFormat="1" ht="12.75">
      <c r="A83" s="126" t="s">
        <v>17</v>
      </c>
      <c r="B83" s="126">
        <v>1</v>
      </c>
      <c r="C83" s="104" t="s">
        <v>18</v>
      </c>
      <c r="D83" s="64" t="s">
        <v>275</v>
      </c>
      <c r="E83" s="104" t="s">
        <v>294</v>
      </c>
      <c r="F83" s="104" t="s">
        <v>488</v>
      </c>
      <c r="G83" s="12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</row>
    <row r="84" spans="1:141" s="113" customFormat="1" ht="12.75">
      <c r="A84" s="126" t="s">
        <v>17</v>
      </c>
      <c r="B84" s="126">
        <v>1</v>
      </c>
      <c r="C84" s="104" t="s">
        <v>18</v>
      </c>
      <c r="D84" s="64" t="s">
        <v>275</v>
      </c>
      <c r="E84" s="104" t="s">
        <v>294</v>
      </c>
      <c r="F84" s="104" t="s">
        <v>452</v>
      </c>
      <c r="G84" s="12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</row>
    <row r="85" spans="1:141" s="113" customFormat="1" ht="12.75">
      <c r="A85" s="126" t="s">
        <v>17</v>
      </c>
      <c r="B85" s="126">
        <v>1</v>
      </c>
      <c r="C85" s="104" t="s">
        <v>18</v>
      </c>
      <c r="D85" s="64" t="s">
        <v>275</v>
      </c>
      <c r="E85" s="104" t="s">
        <v>294</v>
      </c>
      <c r="F85" s="104" t="s">
        <v>454</v>
      </c>
      <c r="G85" s="12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</row>
    <row r="86" spans="1:141" s="113" customFormat="1" ht="12.75">
      <c r="A86" s="127" t="s">
        <v>17</v>
      </c>
      <c r="B86" s="127">
        <v>1</v>
      </c>
      <c r="C86" s="128" t="s">
        <v>18</v>
      </c>
      <c r="D86" s="64" t="s">
        <v>275</v>
      </c>
      <c r="E86" s="128"/>
      <c r="F86" s="128" t="s">
        <v>452</v>
      </c>
      <c r="G86" s="12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</row>
    <row r="87" spans="1:141" s="113" customFormat="1" ht="12.75">
      <c r="A87" s="125" t="s">
        <v>22</v>
      </c>
      <c r="B87" s="125">
        <v>1</v>
      </c>
      <c r="C87" s="108" t="s">
        <v>25</v>
      </c>
      <c r="D87" s="64" t="s">
        <v>352</v>
      </c>
      <c r="E87" s="108" t="s">
        <v>306</v>
      </c>
      <c r="F87" s="108" t="s">
        <v>310</v>
      </c>
      <c r="G87" s="12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</row>
    <row r="88" spans="1:141" s="113" customFormat="1" ht="12.75">
      <c r="A88" s="123" t="s">
        <v>22</v>
      </c>
      <c r="B88" s="123">
        <v>1</v>
      </c>
      <c r="C88" s="114" t="s">
        <v>341</v>
      </c>
      <c r="D88" s="64" t="s">
        <v>483</v>
      </c>
      <c r="E88" s="114" t="s">
        <v>263</v>
      </c>
      <c r="F88" s="114" t="s">
        <v>486</v>
      </c>
      <c r="G88" s="12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</row>
    <row r="89" spans="1:141" s="113" customFormat="1" ht="12.75">
      <c r="A89" s="123" t="s">
        <v>31</v>
      </c>
      <c r="B89" s="123">
        <v>1</v>
      </c>
      <c r="C89" s="114" t="s">
        <v>382</v>
      </c>
      <c r="D89" s="64" t="s">
        <v>483</v>
      </c>
      <c r="E89" s="114" t="s">
        <v>263</v>
      </c>
      <c r="F89" s="114" t="s">
        <v>452</v>
      </c>
      <c r="G89" s="12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</row>
    <row r="90" spans="1:141" s="113" customFormat="1" ht="12.75">
      <c r="A90" s="123" t="s">
        <v>31</v>
      </c>
      <c r="B90" s="123">
        <v>1</v>
      </c>
      <c r="C90" s="114" t="s">
        <v>12</v>
      </c>
      <c r="D90" s="64" t="s">
        <v>534</v>
      </c>
      <c r="E90" s="114" t="s">
        <v>263</v>
      </c>
      <c r="F90" s="114" t="s">
        <v>490</v>
      </c>
      <c r="G90" s="12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</row>
    <row r="91" spans="1:141" s="113" customFormat="1" ht="12.75">
      <c r="A91" s="127" t="s">
        <v>11</v>
      </c>
      <c r="B91" s="127">
        <v>1</v>
      </c>
      <c r="C91" s="128" t="s">
        <v>12</v>
      </c>
      <c r="D91" s="64" t="s">
        <v>501</v>
      </c>
      <c r="E91" s="128"/>
      <c r="F91" s="128" t="s">
        <v>488</v>
      </c>
      <c r="G91" s="12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</row>
    <row r="92" spans="1:141" s="113" customFormat="1" ht="12.75">
      <c r="A92" s="123" t="s">
        <v>22</v>
      </c>
      <c r="B92" s="123">
        <v>1</v>
      </c>
      <c r="C92" s="114" t="s">
        <v>25</v>
      </c>
      <c r="D92" s="64" t="s">
        <v>424</v>
      </c>
      <c r="E92" s="114" t="s">
        <v>263</v>
      </c>
      <c r="F92" s="114" t="s">
        <v>388</v>
      </c>
      <c r="G92" s="12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</row>
    <row r="93" spans="1:141" s="113" customFormat="1" ht="12.75">
      <c r="A93" s="124" t="s">
        <v>19</v>
      </c>
      <c r="B93" s="124">
        <v>2</v>
      </c>
      <c r="C93" s="106" t="s">
        <v>20</v>
      </c>
      <c r="D93" s="64" t="s">
        <v>437</v>
      </c>
      <c r="E93" s="106" t="s">
        <v>260</v>
      </c>
      <c r="F93" s="106" t="s">
        <v>452</v>
      </c>
      <c r="G93" s="12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</row>
    <row r="94" spans="1:141" s="113" customFormat="1" ht="12.75">
      <c r="A94" s="125" t="s">
        <v>22</v>
      </c>
      <c r="B94" s="125">
        <v>1</v>
      </c>
      <c r="C94" s="108" t="s">
        <v>25</v>
      </c>
      <c r="D94" s="64" t="s">
        <v>437</v>
      </c>
      <c r="E94" s="108" t="s">
        <v>306</v>
      </c>
      <c r="F94" s="108" t="s">
        <v>454</v>
      </c>
      <c r="G94" s="12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</row>
    <row r="95" spans="1:141" s="113" customFormat="1" ht="12.75">
      <c r="A95" s="125" t="s">
        <v>22</v>
      </c>
      <c r="B95" s="125">
        <v>1</v>
      </c>
      <c r="C95" s="108" t="s">
        <v>26</v>
      </c>
      <c r="D95" s="64" t="s">
        <v>437</v>
      </c>
      <c r="E95" s="108" t="s">
        <v>306</v>
      </c>
      <c r="F95" s="108" t="s">
        <v>388</v>
      </c>
      <c r="G95" s="12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</row>
    <row r="96" spans="1:141" s="113" customFormat="1" ht="12.75">
      <c r="A96" s="124" t="s">
        <v>19</v>
      </c>
      <c r="B96" s="124">
        <v>1</v>
      </c>
      <c r="C96" s="106" t="s">
        <v>20</v>
      </c>
      <c r="D96" s="64" t="s">
        <v>279</v>
      </c>
      <c r="E96" s="106" t="s">
        <v>260</v>
      </c>
      <c r="F96" s="124" t="s">
        <v>1</v>
      </c>
      <c r="G96" s="12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</row>
    <row r="97" spans="1:141" s="113" customFormat="1" ht="12.75">
      <c r="A97" s="124" t="s">
        <v>19</v>
      </c>
      <c r="B97" s="124">
        <v>1</v>
      </c>
      <c r="C97" s="106" t="s">
        <v>20</v>
      </c>
      <c r="D97" s="64" t="s">
        <v>279</v>
      </c>
      <c r="E97" s="106" t="s">
        <v>260</v>
      </c>
      <c r="F97" s="106" t="s">
        <v>452</v>
      </c>
      <c r="G97" s="12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</row>
    <row r="98" spans="1:141" s="113" customFormat="1" ht="12.75">
      <c r="A98" s="123" t="s">
        <v>13</v>
      </c>
      <c r="B98" s="123">
        <v>1</v>
      </c>
      <c r="C98" s="114" t="s">
        <v>14</v>
      </c>
      <c r="D98" s="64" t="s">
        <v>325</v>
      </c>
      <c r="E98" s="114" t="s">
        <v>263</v>
      </c>
      <c r="F98" s="114" t="s">
        <v>310</v>
      </c>
      <c r="G98" s="12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</row>
    <row r="99" spans="1:141" s="113" customFormat="1" ht="12.75">
      <c r="A99" s="127" t="s">
        <v>11</v>
      </c>
      <c r="B99" s="127">
        <v>1</v>
      </c>
      <c r="C99" s="128" t="s">
        <v>12</v>
      </c>
      <c r="D99" s="64" t="s">
        <v>401</v>
      </c>
      <c r="E99" s="128"/>
      <c r="F99" s="128" t="s">
        <v>388</v>
      </c>
      <c r="G99" s="12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</row>
    <row r="100" spans="1:141" s="113" customFormat="1" ht="12.75">
      <c r="A100" s="123" t="s">
        <v>31</v>
      </c>
      <c r="B100" s="123">
        <v>1</v>
      </c>
      <c r="C100" s="114" t="s">
        <v>12</v>
      </c>
      <c r="D100" s="64" t="s">
        <v>374</v>
      </c>
      <c r="E100" s="114" t="s">
        <v>263</v>
      </c>
      <c r="F100" s="114" t="s">
        <v>310</v>
      </c>
      <c r="G100" s="12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</row>
    <row r="101" spans="1:141" s="113" customFormat="1" ht="12.75">
      <c r="A101" s="127" t="s">
        <v>31</v>
      </c>
      <c r="B101" s="127">
        <v>1</v>
      </c>
      <c r="C101" s="128" t="s">
        <v>12</v>
      </c>
      <c r="D101" s="64" t="s">
        <v>530</v>
      </c>
      <c r="E101" s="128"/>
      <c r="F101" s="128" t="s">
        <v>486</v>
      </c>
      <c r="G101" s="12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</row>
    <row r="102" spans="1:141" s="113" customFormat="1" ht="12.75">
      <c r="A102" s="123" t="s">
        <v>31</v>
      </c>
      <c r="B102" s="123">
        <v>1</v>
      </c>
      <c r="C102" s="114" t="s">
        <v>12</v>
      </c>
      <c r="D102" s="64" t="s">
        <v>480</v>
      </c>
      <c r="E102" s="114" t="s">
        <v>263</v>
      </c>
      <c r="F102" s="114" t="s">
        <v>452</v>
      </c>
      <c r="G102" s="12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</row>
    <row r="103" spans="1:141" s="113" customFormat="1" ht="12.75">
      <c r="A103" s="123" t="s">
        <v>31</v>
      </c>
      <c r="B103" s="123">
        <v>1</v>
      </c>
      <c r="C103" s="114" t="s">
        <v>12</v>
      </c>
      <c r="D103" s="64" t="s">
        <v>375</v>
      </c>
      <c r="E103" s="114" t="s">
        <v>263</v>
      </c>
      <c r="F103" s="114" t="s">
        <v>310</v>
      </c>
      <c r="G103" s="12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</row>
    <row r="104" spans="1:141" s="113" customFormat="1" ht="12.75">
      <c r="A104" s="123" t="s">
        <v>11</v>
      </c>
      <c r="B104" s="123">
        <v>1</v>
      </c>
      <c r="C104" s="114" t="s">
        <v>12</v>
      </c>
      <c r="D104" s="64" t="s">
        <v>262</v>
      </c>
      <c r="E104" s="114" t="s">
        <v>263</v>
      </c>
      <c r="F104" s="123" t="s">
        <v>1</v>
      </c>
      <c r="G104" s="12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</row>
    <row r="105" spans="1:141" s="113" customFormat="1" ht="12.75">
      <c r="A105" s="127" t="s">
        <v>11</v>
      </c>
      <c r="B105" s="127">
        <v>1</v>
      </c>
      <c r="C105" s="128" t="s">
        <v>12</v>
      </c>
      <c r="D105" s="64" t="s">
        <v>405</v>
      </c>
      <c r="E105" s="128"/>
      <c r="F105" s="128" t="s">
        <v>389</v>
      </c>
      <c r="G105" s="12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</row>
    <row r="106" spans="1:141" s="113" customFormat="1" ht="12.75">
      <c r="A106" s="125" t="s">
        <v>22</v>
      </c>
      <c r="B106" s="125">
        <v>1</v>
      </c>
      <c r="C106" s="108" t="s">
        <v>26</v>
      </c>
      <c r="D106" s="64" t="s">
        <v>363</v>
      </c>
      <c r="E106" s="108" t="s">
        <v>306</v>
      </c>
      <c r="F106" s="108" t="s">
        <v>310</v>
      </c>
      <c r="G106" s="12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</row>
    <row r="107" spans="1:141" s="113" customFormat="1" ht="12.75">
      <c r="A107" s="124" t="s">
        <v>10</v>
      </c>
      <c r="B107" s="124">
        <v>1</v>
      </c>
      <c r="C107" s="106" t="s">
        <v>312</v>
      </c>
      <c r="D107" s="64" t="s">
        <v>492</v>
      </c>
      <c r="E107" s="106" t="s">
        <v>260</v>
      </c>
      <c r="F107" s="106" t="s">
        <v>486</v>
      </c>
      <c r="G107" s="12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</row>
    <row r="108" spans="1:141" s="113" customFormat="1" ht="12.75">
      <c r="A108" s="42" t="s">
        <v>22</v>
      </c>
      <c r="B108" s="42">
        <v>1</v>
      </c>
      <c r="C108" s="112" t="s">
        <v>26</v>
      </c>
      <c r="D108" s="64" t="s">
        <v>467</v>
      </c>
      <c r="E108" s="112" t="s">
        <v>282</v>
      </c>
      <c r="F108" s="112" t="s">
        <v>452</v>
      </c>
      <c r="G108" s="12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</row>
    <row r="109" spans="1:141" s="113" customFormat="1" ht="12.75">
      <c r="A109" s="123" t="s">
        <v>22</v>
      </c>
      <c r="B109" s="123">
        <v>1</v>
      </c>
      <c r="C109" s="114" t="s">
        <v>341</v>
      </c>
      <c r="D109" s="64" t="s">
        <v>359</v>
      </c>
      <c r="E109" s="114" t="s">
        <v>263</v>
      </c>
      <c r="F109" s="114" t="s">
        <v>389</v>
      </c>
      <c r="G109" s="12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</row>
    <row r="110" spans="1:141" s="113" customFormat="1" ht="12.75">
      <c r="A110" s="124" t="s">
        <v>22</v>
      </c>
      <c r="B110" s="124">
        <v>1</v>
      </c>
      <c r="C110" s="106" t="s">
        <v>341</v>
      </c>
      <c r="D110" s="64" t="s">
        <v>359</v>
      </c>
      <c r="E110" s="106" t="s">
        <v>260</v>
      </c>
      <c r="F110" s="106" t="s">
        <v>388</v>
      </c>
      <c r="G110" s="12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</row>
    <row r="111" spans="1:141" s="113" customFormat="1" ht="12.75">
      <c r="A111" s="124" t="s">
        <v>22</v>
      </c>
      <c r="B111" s="124">
        <v>1</v>
      </c>
      <c r="C111" s="106" t="s">
        <v>26</v>
      </c>
      <c r="D111" s="64" t="s">
        <v>359</v>
      </c>
      <c r="E111" s="106" t="s">
        <v>260</v>
      </c>
      <c r="F111" s="106" t="s">
        <v>388</v>
      </c>
      <c r="G111" s="12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</row>
    <row r="112" spans="1:141" s="113" customFormat="1" ht="12.75">
      <c r="A112" s="125" t="s">
        <v>22</v>
      </c>
      <c r="B112" s="125">
        <v>1</v>
      </c>
      <c r="C112" s="108" t="s">
        <v>26</v>
      </c>
      <c r="D112" s="64" t="s">
        <v>359</v>
      </c>
      <c r="E112" s="108" t="s">
        <v>306</v>
      </c>
      <c r="F112" s="108" t="s">
        <v>309</v>
      </c>
      <c r="G112" s="12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</row>
    <row r="113" spans="1:141" s="113" customFormat="1" ht="12.75">
      <c r="A113" s="123" t="s">
        <v>10</v>
      </c>
      <c r="B113" s="123">
        <v>1</v>
      </c>
      <c r="C113" s="114" t="s">
        <v>314</v>
      </c>
      <c r="D113" s="64" t="s">
        <v>494</v>
      </c>
      <c r="E113" s="114" t="s">
        <v>263</v>
      </c>
      <c r="F113" s="114" t="s">
        <v>486</v>
      </c>
      <c r="G113" s="12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</row>
    <row r="114" spans="1:141" s="113" customFormat="1" ht="12.75">
      <c r="A114" s="123" t="s">
        <v>22</v>
      </c>
      <c r="B114" s="123">
        <v>1</v>
      </c>
      <c r="C114" s="114" t="s">
        <v>28</v>
      </c>
      <c r="D114" s="64" t="s">
        <v>494</v>
      </c>
      <c r="E114" s="114" t="s">
        <v>263</v>
      </c>
      <c r="F114" s="114" t="s">
        <v>486</v>
      </c>
      <c r="G114" s="12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</row>
    <row r="115" spans="1:141" s="113" customFormat="1" ht="12.75">
      <c r="A115" s="124" t="s">
        <v>22</v>
      </c>
      <c r="B115" s="124">
        <v>1</v>
      </c>
      <c r="C115" s="106" t="s">
        <v>28</v>
      </c>
      <c r="D115" s="64" t="s">
        <v>494</v>
      </c>
      <c r="E115" s="106" t="s">
        <v>260</v>
      </c>
      <c r="F115" s="106" t="s">
        <v>488</v>
      </c>
      <c r="G115" s="12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</row>
    <row r="116" spans="1:141" s="113" customFormat="1" ht="12.75">
      <c r="A116" s="124" t="s">
        <v>10</v>
      </c>
      <c r="B116" s="124">
        <v>1</v>
      </c>
      <c r="C116" s="106" t="s">
        <v>312</v>
      </c>
      <c r="D116" s="64" t="s">
        <v>313</v>
      </c>
      <c r="E116" s="106" t="s">
        <v>260</v>
      </c>
      <c r="F116" s="106" t="s">
        <v>309</v>
      </c>
      <c r="G116" s="12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</row>
    <row r="117" spans="1:141" s="113" customFormat="1" ht="12.75">
      <c r="A117" s="124" t="s">
        <v>7</v>
      </c>
      <c r="B117" s="124">
        <v>1</v>
      </c>
      <c r="C117" s="106" t="s">
        <v>307</v>
      </c>
      <c r="D117" s="64" t="s">
        <v>318</v>
      </c>
      <c r="E117" s="106" t="s">
        <v>260</v>
      </c>
      <c r="F117" s="106" t="s">
        <v>389</v>
      </c>
      <c r="G117" s="12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</row>
    <row r="118" spans="1:141" s="113" customFormat="1" ht="12.75">
      <c r="A118" s="127" t="s">
        <v>7</v>
      </c>
      <c r="B118" s="127">
        <v>1</v>
      </c>
      <c r="C118" s="128" t="s">
        <v>391</v>
      </c>
      <c r="D118" s="64" t="s">
        <v>318</v>
      </c>
      <c r="E118" s="128"/>
      <c r="F118" s="128" t="s">
        <v>388</v>
      </c>
      <c r="G118" s="12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</row>
    <row r="119" spans="1:141" s="113" customFormat="1" ht="12.75">
      <c r="A119" s="125" t="s">
        <v>11</v>
      </c>
      <c r="B119" s="125">
        <v>1</v>
      </c>
      <c r="C119" s="108" t="s">
        <v>12</v>
      </c>
      <c r="D119" s="64" t="s">
        <v>318</v>
      </c>
      <c r="E119" s="108" t="s">
        <v>306</v>
      </c>
      <c r="F119" s="108" t="s">
        <v>309</v>
      </c>
      <c r="G119" s="12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</row>
    <row r="120" spans="1:141" s="113" customFormat="1" ht="12.75">
      <c r="A120" s="123" t="s">
        <v>22</v>
      </c>
      <c r="B120" s="123">
        <v>1</v>
      </c>
      <c r="C120" s="114" t="s">
        <v>341</v>
      </c>
      <c r="D120" s="64" t="s">
        <v>318</v>
      </c>
      <c r="E120" s="114" t="s">
        <v>263</v>
      </c>
      <c r="F120" s="114" t="s">
        <v>310</v>
      </c>
      <c r="G120" s="12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</row>
    <row r="121" spans="1:141" s="113" customFormat="1" ht="12.75">
      <c r="A121" s="124" t="s">
        <v>22</v>
      </c>
      <c r="B121" s="124">
        <v>1</v>
      </c>
      <c r="C121" s="106" t="s">
        <v>341</v>
      </c>
      <c r="D121" s="64" t="s">
        <v>318</v>
      </c>
      <c r="E121" s="106" t="s">
        <v>260</v>
      </c>
      <c r="F121" s="106" t="s">
        <v>486</v>
      </c>
      <c r="G121" s="12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</row>
    <row r="122" spans="1:141" s="113" customFormat="1" ht="12.75">
      <c r="A122" s="123" t="s">
        <v>22</v>
      </c>
      <c r="B122" s="123">
        <v>1</v>
      </c>
      <c r="C122" s="114" t="s">
        <v>25</v>
      </c>
      <c r="D122" s="64" t="s">
        <v>318</v>
      </c>
      <c r="E122" s="114" t="s">
        <v>263</v>
      </c>
      <c r="F122" s="114" t="s">
        <v>310</v>
      </c>
      <c r="G122" s="12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</row>
    <row r="123" spans="1:141" s="113" customFormat="1" ht="12.75">
      <c r="A123" s="123" t="s">
        <v>22</v>
      </c>
      <c r="B123" s="123">
        <v>2</v>
      </c>
      <c r="C123" s="114" t="s">
        <v>26</v>
      </c>
      <c r="D123" s="64" t="s">
        <v>318</v>
      </c>
      <c r="E123" s="114" t="s">
        <v>263</v>
      </c>
      <c r="F123" s="114" t="s">
        <v>309</v>
      </c>
      <c r="G123" s="12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</row>
    <row r="124" spans="1:141" s="113" customFormat="1" ht="12.75">
      <c r="A124" s="123" t="s">
        <v>22</v>
      </c>
      <c r="B124" s="123">
        <v>1</v>
      </c>
      <c r="C124" s="114" t="s">
        <v>26</v>
      </c>
      <c r="D124" s="64" t="s">
        <v>318</v>
      </c>
      <c r="E124" s="114" t="s">
        <v>263</v>
      </c>
      <c r="F124" s="114" t="s">
        <v>388</v>
      </c>
      <c r="G124" s="12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</row>
    <row r="125" spans="1:141" s="113" customFormat="1" ht="12.75">
      <c r="A125" s="125" t="s">
        <v>22</v>
      </c>
      <c r="B125" s="125">
        <v>1</v>
      </c>
      <c r="C125" s="108" t="s">
        <v>26</v>
      </c>
      <c r="D125" s="64" t="s">
        <v>318</v>
      </c>
      <c r="E125" s="108" t="s">
        <v>306</v>
      </c>
      <c r="F125" s="108" t="s">
        <v>309</v>
      </c>
      <c r="G125" s="12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</row>
    <row r="126" spans="1:141" s="113" customFormat="1" ht="12.75">
      <c r="A126" s="124" t="s">
        <v>22</v>
      </c>
      <c r="B126" s="124">
        <v>1</v>
      </c>
      <c r="C126" s="106" t="s">
        <v>26</v>
      </c>
      <c r="D126" s="64" t="s">
        <v>524</v>
      </c>
      <c r="E126" s="106" t="s">
        <v>331</v>
      </c>
      <c r="F126" s="106" t="s">
        <v>488</v>
      </c>
      <c r="G126" s="12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</row>
    <row r="127" spans="1:141" s="113" customFormat="1" ht="12.75">
      <c r="A127" s="123" t="s">
        <v>22</v>
      </c>
      <c r="B127" s="123">
        <v>1</v>
      </c>
      <c r="C127" s="114" t="s">
        <v>28</v>
      </c>
      <c r="D127" s="64" t="s">
        <v>475</v>
      </c>
      <c r="E127" s="114" t="s">
        <v>263</v>
      </c>
      <c r="F127" s="114" t="s">
        <v>452</v>
      </c>
      <c r="G127" s="12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</row>
    <row r="128" spans="1:141" s="113" customFormat="1" ht="12.75">
      <c r="A128" s="125" t="s">
        <v>22</v>
      </c>
      <c r="B128" s="125">
        <v>1</v>
      </c>
      <c r="C128" s="108" t="s">
        <v>26</v>
      </c>
      <c r="D128" s="64" t="s">
        <v>360</v>
      </c>
      <c r="E128" s="108" t="s">
        <v>306</v>
      </c>
      <c r="F128" s="108" t="s">
        <v>309</v>
      </c>
      <c r="G128" s="12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</row>
    <row r="129" spans="1:141" s="113" customFormat="1" ht="12.75">
      <c r="A129" s="42" t="s">
        <v>22</v>
      </c>
      <c r="B129" s="42">
        <v>1</v>
      </c>
      <c r="C129" s="112" t="s">
        <v>26</v>
      </c>
      <c r="D129" s="64" t="s">
        <v>516</v>
      </c>
      <c r="E129" s="112" t="s">
        <v>282</v>
      </c>
      <c r="F129" s="112" t="s">
        <v>486</v>
      </c>
      <c r="G129" s="12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</row>
    <row r="130" spans="1:141" s="113" customFormat="1" ht="12.75">
      <c r="A130" s="124" t="s">
        <v>31</v>
      </c>
      <c r="B130" s="124">
        <v>1</v>
      </c>
      <c r="C130" s="106" t="s">
        <v>298</v>
      </c>
      <c r="D130" s="64" t="s">
        <v>537</v>
      </c>
      <c r="E130" s="106" t="s">
        <v>260</v>
      </c>
      <c r="F130" s="106" t="s">
        <v>486</v>
      </c>
      <c r="G130" s="12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</row>
    <row r="131" spans="1:141" s="113" customFormat="1" ht="12.75">
      <c r="A131" s="125" t="s">
        <v>22</v>
      </c>
      <c r="B131" s="125">
        <v>1</v>
      </c>
      <c r="C131" s="108" t="s">
        <v>28</v>
      </c>
      <c r="D131" s="64" t="s">
        <v>527</v>
      </c>
      <c r="E131" s="108" t="s">
        <v>306</v>
      </c>
      <c r="F131" s="108" t="s">
        <v>488</v>
      </c>
      <c r="G131" s="12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</row>
    <row r="132" spans="1:141" s="113" customFormat="1" ht="12.75">
      <c r="A132" s="42" t="s">
        <v>22</v>
      </c>
      <c r="B132" s="42">
        <v>1</v>
      </c>
      <c r="C132" s="112" t="s">
        <v>25</v>
      </c>
      <c r="D132" s="64" t="s">
        <v>370</v>
      </c>
      <c r="E132" s="112" t="s">
        <v>282</v>
      </c>
      <c r="F132" s="112" t="s">
        <v>389</v>
      </c>
      <c r="G132" s="12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</row>
    <row r="133" spans="1:141" s="113" customFormat="1" ht="12.75">
      <c r="A133" s="42" t="s">
        <v>22</v>
      </c>
      <c r="B133" s="42">
        <v>1</v>
      </c>
      <c r="C133" s="112" t="s">
        <v>28</v>
      </c>
      <c r="D133" s="64" t="s">
        <v>370</v>
      </c>
      <c r="E133" s="112" t="s">
        <v>282</v>
      </c>
      <c r="F133" s="112" t="s">
        <v>310</v>
      </c>
      <c r="G133" s="12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</row>
    <row r="134" spans="1:141" s="113" customFormat="1" ht="12.75">
      <c r="A134" s="42" t="s">
        <v>22</v>
      </c>
      <c r="B134" s="42">
        <v>1</v>
      </c>
      <c r="C134" s="112" t="s">
        <v>28</v>
      </c>
      <c r="D134" s="64" t="s">
        <v>370</v>
      </c>
      <c r="E134" s="112" t="s">
        <v>282</v>
      </c>
      <c r="F134" s="112" t="s">
        <v>488</v>
      </c>
      <c r="G134" s="12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</row>
    <row r="135" spans="1:141" s="113" customFormat="1" ht="12.75">
      <c r="A135" s="42" t="s">
        <v>22</v>
      </c>
      <c r="B135" s="42">
        <v>1</v>
      </c>
      <c r="C135" s="112" t="s">
        <v>26</v>
      </c>
      <c r="D135" s="64" t="s">
        <v>427</v>
      </c>
      <c r="E135" s="112" t="s">
        <v>282</v>
      </c>
      <c r="F135" s="112" t="s">
        <v>388</v>
      </c>
      <c r="G135" s="12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</row>
    <row r="136" spans="1:141" s="113" customFormat="1" ht="12.75">
      <c r="A136" s="42" t="s">
        <v>22</v>
      </c>
      <c r="B136" s="42">
        <v>1</v>
      </c>
      <c r="C136" s="112" t="s">
        <v>26</v>
      </c>
      <c r="D136" s="64" t="s">
        <v>428</v>
      </c>
      <c r="E136" s="112" t="s">
        <v>282</v>
      </c>
      <c r="F136" s="112" t="s">
        <v>388</v>
      </c>
      <c r="G136" s="12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</row>
    <row r="137" spans="1:141" s="113" customFormat="1" ht="12.75">
      <c r="A137" s="123" t="s">
        <v>22</v>
      </c>
      <c r="B137" s="123">
        <v>1</v>
      </c>
      <c r="C137" s="114" t="s">
        <v>25</v>
      </c>
      <c r="D137" s="64" t="s">
        <v>367</v>
      </c>
      <c r="E137" s="114" t="s">
        <v>263</v>
      </c>
      <c r="F137" s="114" t="s">
        <v>389</v>
      </c>
      <c r="G137" s="12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</row>
    <row r="138" spans="1:141" s="113" customFormat="1" ht="12.75">
      <c r="A138" s="123" t="s">
        <v>22</v>
      </c>
      <c r="B138" s="123">
        <v>1</v>
      </c>
      <c r="C138" s="114" t="s">
        <v>26</v>
      </c>
      <c r="D138" s="64" t="s">
        <v>367</v>
      </c>
      <c r="E138" s="114" t="s">
        <v>263</v>
      </c>
      <c r="F138" s="114" t="s">
        <v>388</v>
      </c>
      <c r="G138" s="12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</row>
    <row r="139" spans="1:141" s="113" customFormat="1" ht="12.75">
      <c r="A139" s="123" t="s">
        <v>22</v>
      </c>
      <c r="B139" s="123">
        <v>1</v>
      </c>
      <c r="C139" s="114" t="s">
        <v>28</v>
      </c>
      <c r="D139" s="64" t="s">
        <v>367</v>
      </c>
      <c r="E139" s="114" t="s">
        <v>263</v>
      </c>
      <c r="F139" s="114" t="s">
        <v>309</v>
      </c>
      <c r="G139" s="12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</row>
    <row r="140" spans="1:141" s="113" customFormat="1" ht="12.75">
      <c r="A140" s="124" t="s">
        <v>15</v>
      </c>
      <c r="B140" s="124">
        <v>1</v>
      </c>
      <c r="C140" s="106" t="s">
        <v>16</v>
      </c>
      <c r="D140" s="64" t="s">
        <v>330</v>
      </c>
      <c r="E140" s="106" t="s">
        <v>331</v>
      </c>
      <c r="F140" s="106" t="s">
        <v>310</v>
      </c>
      <c r="G140" s="12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</row>
    <row r="141" spans="1:141" s="113" customFormat="1" ht="12.75">
      <c r="A141" s="124" t="s">
        <v>19</v>
      </c>
      <c r="B141" s="124">
        <v>1</v>
      </c>
      <c r="C141" s="106" t="s">
        <v>20</v>
      </c>
      <c r="D141" s="64" t="s">
        <v>330</v>
      </c>
      <c r="E141" s="106" t="s">
        <v>260</v>
      </c>
      <c r="F141" s="106" t="s">
        <v>486</v>
      </c>
      <c r="G141" s="12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</row>
    <row r="142" spans="1:141" s="113" customFormat="1" ht="12.75">
      <c r="A142" s="124" t="s">
        <v>19</v>
      </c>
      <c r="B142" s="124">
        <v>1</v>
      </c>
      <c r="C142" s="106" t="s">
        <v>20</v>
      </c>
      <c r="D142" s="64" t="s">
        <v>330</v>
      </c>
      <c r="E142" s="106" t="s">
        <v>260</v>
      </c>
      <c r="F142" s="106" t="s">
        <v>488</v>
      </c>
      <c r="G142" s="12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</row>
    <row r="143" spans="1:141" s="113" customFormat="1" ht="12.75">
      <c r="A143" s="124" t="s">
        <v>19</v>
      </c>
      <c r="B143" s="124">
        <v>3</v>
      </c>
      <c r="C143" s="106" t="s">
        <v>20</v>
      </c>
      <c r="D143" s="64" t="s">
        <v>330</v>
      </c>
      <c r="E143" s="106" t="s">
        <v>260</v>
      </c>
      <c r="F143" s="106" t="s">
        <v>454</v>
      </c>
      <c r="G143" s="12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</row>
    <row r="144" spans="1:141" s="113" customFormat="1" ht="12.75">
      <c r="A144" s="125" t="s">
        <v>22</v>
      </c>
      <c r="B144" s="125">
        <v>1</v>
      </c>
      <c r="C144" s="108" t="s">
        <v>26</v>
      </c>
      <c r="D144" s="64" t="s">
        <v>330</v>
      </c>
      <c r="E144" s="108" t="s">
        <v>306</v>
      </c>
      <c r="F144" s="108" t="s">
        <v>310</v>
      </c>
      <c r="G144" s="12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</row>
    <row r="145" spans="1:141" s="113" customFormat="1" ht="12.75">
      <c r="A145" s="125" t="s">
        <v>22</v>
      </c>
      <c r="B145" s="125">
        <v>1</v>
      </c>
      <c r="C145" s="108" t="s">
        <v>26</v>
      </c>
      <c r="D145" s="64" t="s">
        <v>330</v>
      </c>
      <c r="E145" s="108" t="s">
        <v>306</v>
      </c>
      <c r="F145" s="108" t="s">
        <v>389</v>
      </c>
      <c r="G145" s="12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</row>
    <row r="146" spans="1:141" s="113" customFormat="1" ht="12.75">
      <c r="A146" s="42" t="s">
        <v>22</v>
      </c>
      <c r="B146" s="42">
        <v>1</v>
      </c>
      <c r="C146" s="112" t="s">
        <v>26</v>
      </c>
      <c r="D146" s="64" t="s">
        <v>468</v>
      </c>
      <c r="E146" s="112" t="s">
        <v>282</v>
      </c>
      <c r="F146" s="112" t="s">
        <v>452</v>
      </c>
      <c r="G146" s="12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</row>
    <row r="147" spans="1:141" s="113" customFormat="1" ht="12.75">
      <c r="A147" s="42" t="s">
        <v>22</v>
      </c>
      <c r="B147" s="42">
        <v>1</v>
      </c>
      <c r="C147" s="112" t="s">
        <v>26</v>
      </c>
      <c r="D147" s="64" t="s">
        <v>469</v>
      </c>
      <c r="E147" s="112" t="s">
        <v>282</v>
      </c>
      <c r="F147" s="112" t="s">
        <v>452</v>
      </c>
      <c r="G147" s="12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</row>
    <row r="148" spans="1:141" s="113" customFormat="1" ht="12.75">
      <c r="A148" s="123" t="s">
        <v>15</v>
      </c>
      <c r="B148" s="123">
        <v>1</v>
      </c>
      <c r="C148" s="114" t="s">
        <v>16</v>
      </c>
      <c r="D148" s="64" t="s">
        <v>412</v>
      </c>
      <c r="E148" s="114" t="s">
        <v>263</v>
      </c>
      <c r="F148" s="114" t="s">
        <v>388</v>
      </c>
      <c r="G148" s="12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</row>
    <row r="149" spans="1:141" s="113" customFormat="1" ht="12.75">
      <c r="A149" s="123" t="s">
        <v>22</v>
      </c>
      <c r="B149" s="123">
        <v>2</v>
      </c>
      <c r="C149" s="114" t="s">
        <v>341</v>
      </c>
      <c r="D149" s="64" t="s">
        <v>412</v>
      </c>
      <c r="E149" s="114" t="s">
        <v>263</v>
      </c>
      <c r="F149" s="114" t="s">
        <v>490</v>
      </c>
      <c r="G149" s="12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</row>
    <row r="150" spans="1:141" s="113" customFormat="1" ht="12.75">
      <c r="A150" s="123" t="s">
        <v>22</v>
      </c>
      <c r="B150" s="123">
        <v>2</v>
      </c>
      <c r="C150" s="114" t="s">
        <v>341</v>
      </c>
      <c r="D150" s="64" t="s">
        <v>511</v>
      </c>
      <c r="E150" s="114" t="s">
        <v>263</v>
      </c>
      <c r="F150" s="114" t="s">
        <v>490</v>
      </c>
      <c r="G150" s="12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</row>
    <row r="151" spans="1:141" s="113" customFormat="1" ht="12.75">
      <c r="A151" s="123" t="s">
        <v>22</v>
      </c>
      <c r="B151" s="123">
        <v>1</v>
      </c>
      <c r="C151" s="114" t="s">
        <v>25</v>
      </c>
      <c r="D151" s="64" t="s">
        <v>465</v>
      </c>
      <c r="E151" s="114" t="s">
        <v>263</v>
      </c>
      <c r="F151" s="114" t="s">
        <v>452</v>
      </c>
      <c r="G151" s="12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</row>
    <row r="152" spans="1:141" s="113" customFormat="1" ht="12.75">
      <c r="A152" s="127" t="s">
        <v>13</v>
      </c>
      <c r="B152" s="127">
        <v>1</v>
      </c>
      <c r="C152" s="128" t="s">
        <v>14</v>
      </c>
      <c r="D152" s="64" t="s">
        <v>411</v>
      </c>
      <c r="E152" s="128"/>
      <c r="F152" s="128" t="s">
        <v>388</v>
      </c>
      <c r="G152" s="12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</row>
    <row r="153" spans="1:141" s="113" customFormat="1" ht="12.75">
      <c r="A153" s="127" t="s">
        <v>13</v>
      </c>
      <c r="B153" s="127">
        <v>2</v>
      </c>
      <c r="C153" s="128" t="s">
        <v>14</v>
      </c>
      <c r="D153" s="64" t="s">
        <v>503</v>
      </c>
      <c r="E153" s="128"/>
      <c r="F153" s="128" t="s">
        <v>488</v>
      </c>
      <c r="G153" s="12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</row>
    <row r="154" spans="1:141" s="113" customFormat="1" ht="12.75">
      <c r="A154" s="123" t="s">
        <v>13</v>
      </c>
      <c r="B154" s="123">
        <v>1</v>
      </c>
      <c r="C154" s="114" t="s">
        <v>14</v>
      </c>
      <c r="D154" s="64" t="s">
        <v>324</v>
      </c>
      <c r="E154" s="114" t="s">
        <v>263</v>
      </c>
      <c r="F154" s="114" t="s">
        <v>309</v>
      </c>
      <c r="G154" s="12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</row>
    <row r="155" spans="1:141" s="113" customFormat="1" ht="12.75">
      <c r="A155" s="127" t="s">
        <v>13</v>
      </c>
      <c r="B155" s="127">
        <v>1</v>
      </c>
      <c r="C155" s="128" t="s">
        <v>14</v>
      </c>
      <c r="D155" s="64" t="s">
        <v>324</v>
      </c>
      <c r="E155" s="128"/>
      <c r="F155" s="128" t="s">
        <v>454</v>
      </c>
      <c r="G155" s="12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</row>
    <row r="156" spans="1:141" s="113" customFormat="1" ht="12.75">
      <c r="A156" s="124" t="s">
        <v>15</v>
      </c>
      <c r="B156" s="124">
        <v>1</v>
      </c>
      <c r="C156" s="106" t="s">
        <v>16</v>
      </c>
      <c r="D156" s="64" t="s">
        <v>413</v>
      </c>
      <c r="E156" s="106" t="s">
        <v>331</v>
      </c>
      <c r="F156" s="106" t="s">
        <v>389</v>
      </c>
      <c r="G156" s="12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</row>
    <row r="157" spans="1:141" s="113" customFormat="1" ht="12.75">
      <c r="A157" s="124" t="s">
        <v>17</v>
      </c>
      <c r="B157" s="124">
        <v>1</v>
      </c>
      <c r="C157" s="106" t="s">
        <v>18</v>
      </c>
      <c r="D157" s="64" t="s">
        <v>413</v>
      </c>
      <c r="E157" s="106" t="s">
        <v>331</v>
      </c>
      <c r="F157" s="106" t="s">
        <v>389</v>
      </c>
      <c r="G157" s="12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</row>
    <row r="158" spans="1:141" s="113" customFormat="1" ht="12.75">
      <c r="A158" s="126" t="s">
        <v>17</v>
      </c>
      <c r="B158" s="126">
        <v>2</v>
      </c>
      <c r="C158" s="104" t="s">
        <v>18</v>
      </c>
      <c r="D158" s="64" t="s">
        <v>413</v>
      </c>
      <c r="E158" s="104" t="s">
        <v>294</v>
      </c>
      <c r="F158" s="104" t="s">
        <v>389</v>
      </c>
      <c r="G158" s="12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</row>
    <row r="159" spans="1:141" s="113" customFormat="1" ht="12.75">
      <c r="A159" s="127" t="s">
        <v>17</v>
      </c>
      <c r="B159" s="127">
        <v>2</v>
      </c>
      <c r="C159" s="128" t="s">
        <v>18</v>
      </c>
      <c r="D159" s="64" t="s">
        <v>413</v>
      </c>
      <c r="E159" s="128"/>
      <c r="F159" s="128" t="s">
        <v>388</v>
      </c>
      <c r="G159" s="12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</row>
    <row r="160" spans="1:141" s="113" customFormat="1" ht="12.75">
      <c r="A160" s="127" t="s">
        <v>17</v>
      </c>
      <c r="B160" s="127">
        <v>4</v>
      </c>
      <c r="C160" s="128" t="s">
        <v>18</v>
      </c>
      <c r="D160" s="64" t="s">
        <v>413</v>
      </c>
      <c r="E160" s="128"/>
      <c r="F160" s="128" t="s">
        <v>389</v>
      </c>
      <c r="G160" s="12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</row>
    <row r="161" spans="1:141" s="113" customFormat="1" ht="12.75">
      <c r="A161" s="124" t="s">
        <v>15</v>
      </c>
      <c r="B161" s="124">
        <v>2</v>
      </c>
      <c r="C161" s="106" t="s">
        <v>16</v>
      </c>
      <c r="D161" s="64" t="s">
        <v>272</v>
      </c>
      <c r="E161" s="106" t="s">
        <v>260</v>
      </c>
      <c r="F161" s="106" t="s">
        <v>388</v>
      </c>
      <c r="G161" s="12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</row>
    <row r="162" spans="1:141" s="113" customFormat="1" ht="12.75">
      <c r="A162" s="124" t="s">
        <v>15</v>
      </c>
      <c r="B162" s="124">
        <v>1</v>
      </c>
      <c r="C162" s="106" t="s">
        <v>16</v>
      </c>
      <c r="D162" s="64" t="s">
        <v>272</v>
      </c>
      <c r="E162" s="106" t="s">
        <v>260</v>
      </c>
      <c r="F162" s="106" t="s">
        <v>389</v>
      </c>
      <c r="G162" s="12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</row>
    <row r="163" spans="1:141" s="113" customFormat="1" ht="12.75">
      <c r="A163" s="123" t="s">
        <v>17</v>
      </c>
      <c r="B163" s="123">
        <v>1</v>
      </c>
      <c r="C163" s="114" t="s">
        <v>18</v>
      </c>
      <c r="D163" s="64" t="s">
        <v>272</v>
      </c>
      <c r="E163" s="114" t="s">
        <v>263</v>
      </c>
      <c r="F163" s="123" t="s">
        <v>1</v>
      </c>
      <c r="G163" s="12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</row>
    <row r="164" spans="1:141" s="113" customFormat="1" ht="12.75">
      <c r="A164" s="124" t="s">
        <v>17</v>
      </c>
      <c r="B164" s="124">
        <v>2</v>
      </c>
      <c r="C164" s="106" t="s">
        <v>18</v>
      </c>
      <c r="D164" s="64" t="s">
        <v>272</v>
      </c>
      <c r="E164" s="106" t="s">
        <v>260</v>
      </c>
      <c r="F164" s="106" t="s">
        <v>388</v>
      </c>
      <c r="G164" s="12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</row>
    <row r="165" spans="1:141" s="113" customFormat="1" ht="12.75">
      <c r="A165" s="124" t="s">
        <v>17</v>
      </c>
      <c r="B165" s="124">
        <v>2</v>
      </c>
      <c r="C165" s="106" t="s">
        <v>18</v>
      </c>
      <c r="D165" s="64" t="s">
        <v>272</v>
      </c>
      <c r="E165" s="106" t="s">
        <v>260</v>
      </c>
      <c r="F165" s="106" t="s">
        <v>389</v>
      </c>
      <c r="G165" s="12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</row>
    <row r="166" spans="1:141" s="113" customFormat="1" ht="12.75">
      <c r="A166" s="126" t="s">
        <v>17</v>
      </c>
      <c r="B166" s="126">
        <v>1</v>
      </c>
      <c r="C166" s="104" t="s">
        <v>18</v>
      </c>
      <c r="D166" s="64" t="s">
        <v>272</v>
      </c>
      <c r="E166" s="104" t="s">
        <v>294</v>
      </c>
      <c r="F166" s="104" t="s">
        <v>388</v>
      </c>
      <c r="G166" s="12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</row>
    <row r="167" spans="1:141" s="113" customFormat="1" ht="12.75">
      <c r="A167" s="126" t="s">
        <v>17</v>
      </c>
      <c r="B167" s="126">
        <v>2</v>
      </c>
      <c r="C167" s="104" t="s">
        <v>18</v>
      </c>
      <c r="D167" s="64" t="s">
        <v>272</v>
      </c>
      <c r="E167" s="104" t="s">
        <v>294</v>
      </c>
      <c r="F167" s="104" t="s">
        <v>389</v>
      </c>
      <c r="G167" s="12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</row>
    <row r="168" spans="1:141" s="113" customFormat="1" ht="12.75">
      <c r="A168" s="127" t="s">
        <v>17</v>
      </c>
      <c r="B168" s="127">
        <v>10</v>
      </c>
      <c r="C168" s="128" t="s">
        <v>18</v>
      </c>
      <c r="D168" s="64" t="s">
        <v>272</v>
      </c>
      <c r="E168" s="128"/>
      <c r="F168" s="128" t="s">
        <v>388</v>
      </c>
      <c r="G168" s="12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</row>
    <row r="169" spans="1:141" s="113" customFormat="1" ht="12.75">
      <c r="A169" s="127" t="s">
        <v>17</v>
      </c>
      <c r="B169" s="127">
        <v>7</v>
      </c>
      <c r="C169" s="128" t="s">
        <v>18</v>
      </c>
      <c r="D169" s="64" t="s">
        <v>272</v>
      </c>
      <c r="E169" s="128"/>
      <c r="F169" s="128" t="s">
        <v>389</v>
      </c>
      <c r="G169" s="12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</row>
    <row r="170" spans="1:141" s="113" customFormat="1" ht="12.75">
      <c r="A170" s="127" t="s">
        <v>11</v>
      </c>
      <c r="B170" s="127">
        <v>1</v>
      </c>
      <c r="C170" s="128" t="s">
        <v>12</v>
      </c>
      <c r="D170" s="64" t="s">
        <v>402</v>
      </c>
      <c r="E170" s="128"/>
      <c r="F170" s="128" t="s">
        <v>388</v>
      </c>
      <c r="G170" s="12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</row>
    <row r="171" spans="1:141" s="113" customFormat="1" ht="12.75">
      <c r="A171" s="124" t="s">
        <v>31</v>
      </c>
      <c r="B171" s="124">
        <v>1</v>
      </c>
      <c r="C171" s="106" t="s">
        <v>296</v>
      </c>
      <c r="D171" s="64" t="s">
        <v>377</v>
      </c>
      <c r="E171" s="106" t="s">
        <v>260</v>
      </c>
      <c r="F171" s="106" t="s">
        <v>310</v>
      </c>
      <c r="G171" s="12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</row>
    <row r="172" spans="1:141" s="113" customFormat="1" ht="12.75">
      <c r="A172" s="127" t="s">
        <v>31</v>
      </c>
      <c r="B172" s="127">
        <v>1</v>
      </c>
      <c r="C172" s="128" t="s">
        <v>296</v>
      </c>
      <c r="D172" s="64" t="s">
        <v>377</v>
      </c>
      <c r="E172" s="128"/>
      <c r="F172" s="128" t="s">
        <v>452</v>
      </c>
      <c r="G172" s="12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</row>
    <row r="173" spans="1:141" s="113" customFormat="1" ht="12.75">
      <c r="A173" s="127" t="s">
        <v>31</v>
      </c>
      <c r="B173" s="127">
        <v>1</v>
      </c>
      <c r="C173" s="128" t="s">
        <v>296</v>
      </c>
      <c r="D173" s="64" t="s">
        <v>377</v>
      </c>
      <c r="E173" s="128"/>
      <c r="F173" s="128" t="s">
        <v>454</v>
      </c>
      <c r="G173" s="12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</row>
    <row r="174" spans="1:141" s="113" customFormat="1" ht="12.75">
      <c r="A174" s="123" t="s">
        <v>31</v>
      </c>
      <c r="B174" s="123">
        <v>1</v>
      </c>
      <c r="C174" s="114" t="s">
        <v>12</v>
      </c>
      <c r="D174" s="64" t="s">
        <v>535</v>
      </c>
      <c r="E174" s="114" t="s">
        <v>263</v>
      </c>
      <c r="F174" s="114" t="s">
        <v>490</v>
      </c>
      <c r="G174" s="12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</row>
    <row r="175" spans="1:141" s="113" customFormat="1" ht="12.75">
      <c r="A175" s="124" t="s">
        <v>22</v>
      </c>
      <c r="B175" s="124">
        <v>1</v>
      </c>
      <c r="C175" s="106" t="s">
        <v>341</v>
      </c>
      <c r="D175" s="64" t="s">
        <v>514</v>
      </c>
      <c r="E175" s="106" t="s">
        <v>260</v>
      </c>
      <c r="F175" s="106" t="s">
        <v>490</v>
      </c>
      <c r="G175" s="12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</row>
    <row r="176" spans="1:141" s="113" customFormat="1" ht="12.75">
      <c r="A176" s="124" t="s">
        <v>22</v>
      </c>
      <c r="B176" s="124">
        <v>1</v>
      </c>
      <c r="C176" s="106" t="s">
        <v>26</v>
      </c>
      <c r="D176" s="64" t="s">
        <v>514</v>
      </c>
      <c r="E176" s="106" t="s">
        <v>260</v>
      </c>
      <c r="F176" s="106" t="s">
        <v>490</v>
      </c>
      <c r="G176" s="12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</row>
    <row r="177" spans="1:141" s="113" customFormat="1" ht="12.75">
      <c r="A177" s="123" t="s">
        <v>17</v>
      </c>
      <c r="B177" s="123">
        <v>1</v>
      </c>
      <c r="C177" s="114" t="s">
        <v>18</v>
      </c>
      <c r="D177" s="64" t="s">
        <v>273</v>
      </c>
      <c r="E177" s="114" t="s">
        <v>263</v>
      </c>
      <c r="F177" s="123" t="s">
        <v>1</v>
      </c>
      <c r="G177" s="12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</row>
    <row r="178" spans="1:141" s="113" customFormat="1" ht="12.75">
      <c r="A178" s="125" t="s">
        <v>22</v>
      </c>
      <c r="B178" s="125">
        <v>1</v>
      </c>
      <c r="C178" s="108" t="s">
        <v>28</v>
      </c>
      <c r="D178" s="64" t="s">
        <v>528</v>
      </c>
      <c r="E178" s="108" t="s">
        <v>306</v>
      </c>
      <c r="F178" s="108" t="s">
        <v>488</v>
      </c>
      <c r="G178" s="12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</row>
    <row r="179" spans="1:141" s="113" customFormat="1" ht="12.75">
      <c r="A179" s="123" t="s">
        <v>17</v>
      </c>
      <c r="B179" s="123">
        <v>1</v>
      </c>
      <c r="C179" s="114" t="s">
        <v>18</v>
      </c>
      <c r="D179" s="64" t="s">
        <v>458</v>
      </c>
      <c r="E179" s="114" t="s">
        <v>263</v>
      </c>
      <c r="F179" s="114" t="s">
        <v>452</v>
      </c>
      <c r="G179" s="12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</row>
    <row r="180" spans="1:141" s="113" customFormat="1" ht="12.75">
      <c r="A180" s="124" t="s">
        <v>15</v>
      </c>
      <c r="B180" s="124">
        <v>4</v>
      </c>
      <c r="C180" s="106" t="s">
        <v>16</v>
      </c>
      <c r="D180" s="64" t="s">
        <v>274</v>
      </c>
      <c r="E180" s="106" t="s">
        <v>260</v>
      </c>
      <c r="F180" s="106" t="s">
        <v>309</v>
      </c>
      <c r="G180" s="12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</row>
    <row r="181" spans="1:141" s="113" customFormat="1" ht="12.75">
      <c r="A181" s="127" t="s">
        <v>15</v>
      </c>
      <c r="B181" s="127">
        <v>1</v>
      </c>
      <c r="C181" s="128" t="s">
        <v>16</v>
      </c>
      <c r="D181" s="64" t="s">
        <v>274</v>
      </c>
      <c r="E181" s="128"/>
      <c r="F181" s="128" t="s">
        <v>486</v>
      </c>
      <c r="G181" s="12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</row>
    <row r="182" spans="1:141" s="113" customFormat="1" ht="12.75">
      <c r="A182" s="123" t="s">
        <v>17</v>
      </c>
      <c r="B182" s="123">
        <v>1</v>
      </c>
      <c r="C182" s="114" t="s">
        <v>18</v>
      </c>
      <c r="D182" s="64" t="s">
        <v>274</v>
      </c>
      <c r="E182" s="114" t="s">
        <v>263</v>
      </c>
      <c r="F182" s="123" t="s">
        <v>1</v>
      </c>
      <c r="G182" s="12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</row>
    <row r="183" spans="1:141" s="113" customFormat="1" ht="12.75">
      <c r="A183" s="123" t="s">
        <v>17</v>
      </c>
      <c r="B183" s="123">
        <v>4</v>
      </c>
      <c r="C183" s="114" t="s">
        <v>18</v>
      </c>
      <c r="D183" s="64" t="s">
        <v>274</v>
      </c>
      <c r="E183" s="114" t="s">
        <v>263</v>
      </c>
      <c r="F183" s="114" t="s">
        <v>309</v>
      </c>
      <c r="G183" s="12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</row>
    <row r="184" spans="1:141" s="113" customFormat="1" ht="12.75">
      <c r="A184" s="124" t="s">
        <v>17</v>
      </c>
      <c r="B184" s="124">
        <v>17</v>
      </c>
      <c r="C184" s="106" t="s">
        <v>18</v>
      </c>
      <c r="D184" s="64" t="s">
        <v>274</v>
      </c>
      <c r="E184" s="106" t="s">
        <v>260</v>
      </c>
      <c r="F184" s="106" t="s">
        <v>309</v>
      </c>
      <c r="G184" s="12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</row>
    <row r="185" spans="1:141" s="113" customFormat="1" ht="12.75">
      <c r="A185" s="124" t="s">
        <v>17</v>
      </c>
      <c r="B185" s="124">
        <v>1</v>
      </c>
      <c r="C185" s="106" t="s">
        <v>18</v>
      </c>
      <c r="D185" s="64" t="s">
        <v>274</v>
      </c>
      <c r="E185" s="106" t="s">
        <v>260</v>
      </c>
      <c r="F185" s="106" t="s">
        <v>310</v>
      </c>
      <c r="G185" s="12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</row>
    <row r="186" spans="1:141" s="113" customFormat="1" ht="12.75">
      <c r="A186" s="126" t="s">
        <v>17</v>
      </c>
      <c r="B186" s="126">
        <v>2</v>
      </c>
      <c r="C186" s="104" t="s">
        <v>18</v>
      </c>
      <c r="D186" s="64" t="s">
        <v>274</v>
      </c>
      <c r="E186" s="104" t="s">
        <v>294</v>
      </c>
      <c r="F186" s="104" t="s">
        <v>309</v>
      </c>
      <c r="G186" s="12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</row>
    <row r="187" spans="1:141" s="113" customFormat="1" ht="12.75">
      <c r="A187" s="123" t="s">
        <v>11</v>
      </c>
      <c r="B187" s="123">
        <v>1</v>
      </c>
      <c r="C187" s="114" t="s">
        <v>12</v>
      </c>
      <c r="D187" s="64" t="s">
        <v>320</v>
      </c>
      <c r="E187" s="114" t="s">
        <v>263</v>
      </c>
      <c r="F187" s="114" t="s">
        <v>310</v>
      </c>
      <c r="G187" s="12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</row>
    <row r="188" spans="1:141" s="113" customFormat="1" ht="12.75">
      <c r="A188" s="42" t="s">
        <v>31</v>
      </c>
      <c r="B188" s="42">
        <v>1</v>
      </c>
      <c r="C188" s="112" t="s">
        <v>379</v>
      </c>
      <c r="D188" s="64" t="s">
        <v>380</v>
      </c>
      <c r="E188" s="112" t="s">
        <v>282</v>
      </c>
      <c r="F188" s="112" t="s">
        <v>310</v>
      </c>
      <c r="G188" s="12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</row>
    <row r="189" spans="1:141" s="113" customFormat="1" ht="12.75">
      <c r="A189" s="123" t="s">
        <v>13</v>
      </c>
      <c r="B189" s="123">
        <v>2</v>
      </c>
      <c r="C189" s="114" t="s">
        <v>14</v>
      </c>
      <c r="D189" s="64" t="s">
        <v>326</v>
      </c>
      <c r="E189" s="114" t="s">
        <v>263</v>
      </c>
      <c r="F189" s="114" t="s">
        <v>310</v>
      </c>
      <c r="G189" s="12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</row>
    <row r="190" spans="1:141" s="113" customFormat="1" ht="12.75">
      <c r="A190" s="127" t="s">
        <v>11</v>
      </c>
      <c r="B190" s="127">
        <v>1</v>
      </c>
      <c r="C190" s="128" t="s">
        <v>12</v>
      </c>
      <c r="D190" s="64" t="s">
        <v>497</v>
      </c>
      <c r="E190" s="128"/>
      <c r="F190" s="128" t="s">
        <v>486</v>
      </c>
      <c r="G190" s="12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</row>
    <row r="191" spans="1:141" s="113" customFormat="1" ht="12.75">
      <c r="A191" s="127" t="s">
        <v>11</v>
      </c>
      <c r="B191" s="127">
        <v>1</v>
      </c>
      <c r="C191" s="128" t="s">
        <v>12</v>
      </c>
      <c r="D191" s="64" t="s">
        <v>498</v>
      </c>
      <c r="E191" s="128"/>
      <c r="F191" s="128" t="s">
        <v>486</v>
      </c>
      <c r="G191" s="12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</row>
    <row r="192" spans="1:141" s="113" customFormat="1" ht="12.75">
      <c r="A192" s="123" t="s">
        <v>22</v>
      </c>
      <c r="B192" s="123">
        <v>2</v>
      </c>
      <c r="C192" s="114" t="s">
        <v>341</v>
      </c>
      <c r="D192" s="64" t="s">
        <v>512</v>
      </c>
      <c r="E192" s="114" t="s">
        <v>263</v>
      </c>
      <c r="F192" s="114" t="s">
        <v>490</v>
      </c>
      <c r="G192" s="12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</row>
    <row r="193" spans="1:141" s="113" customFormat="1" ht="12.75">
      <c r="A193" s="42" t="s">
        <v>22</v>
      </c>
      <c r="B193" s="42">
        <v>2</v>
      </c>
      <c r="C193" s="112" t="s">
        <v>26</v>
      </c>
      <c r="D193" s="64" t="s">
        <v>470</v>
      </c>
      <c r="E193" s="112" t="s">
        <v>282</v>
      </c>
      <c r="F193" s="112" t="s">
        <v>452</v>
      </c>
      <c r="G193" s="12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</row>
    <row r="194" spans="1:141" s="113" customFormat="1" ht="12.75">
      <c r="A194" s="123" t="s">
        <v>22</v>
      </c>
      <c r="B194" s="123">
        <v>1</v>
      </c>
      <c r="C194" s="114" t="s">
        <v>26</v>
      </c>
      <c r="D194" s="64" t="s">
        <v>431</v>
      </c>
      <c r="E194" s="114" t="s">
        <v>263</v>
      </c>
      <c r="F194" s="114" t="s">
        <v>388</v>
      </c>
      <c r="G194" s="12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</row>
    <row r="195" spans="1:141" s="113" customFormat="1" ht="12.75">
      <c r="A195" s="124" t="s">
        <v>22</v>
      </c>
      <c r="B195" s="124">
        <v>2</v>
      </c>
      <c r="C195" s="106" t="s">
        <v>26</v>
      </c>
      <c r="D195" s="64" t="s">
        <v>431</v>
      </c>
      <c r="E195" s="106" t="s">
        <v>260</v>
      </c>
      <c r="F195" s="106" t="s">
        <v>389</v>
      </c>
      <c r="G195" s="12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</row>
    <row r="196" spans="1:141" s="113" customFormat="1" ht="12.75">
      <c r="A196" s="124" t="s">
        <v>22</v>
      </c>
      <c r="B196" s="124">
        <v>1</v>
      </c>
      <c r="C196" s="106" t="s">
        <v>25</v>
      </c>
      <c r="D196" s="64" t="s">
        <v>425</v>
      </c>
      <c r="E196" s="106" t="s">
        <v>260</v>
      </c>
      <c r="F196" s="106" t="s">
        <v>389</v>
      </c>
      <c r="G196" s="12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</row>
    <row r="197" spans="1:141" s="113" customFormat="1" ht="12.75">
      <c r="A197" s="42" t="s">
        <v>22</v>
      </c>
      <c r="B197" s="42">
        <v>1</v>
      </c>
      <c r="C197" s="112" t="s">
        <v>341</v>
      </c>
      <c r="D197" s="64" t="s">
        <v>423</v>
      </c>
      <c r="E197" s="112" t="s">
        <v>282</v>
      </c>
      <c r="F197" s="112" t="s">
        <v>486</v>
      </c>
      <c r="G197" s="12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  <c r="EK197" s="49"/>
    </row>
    <row r="198" spans="1:141" s="113" customFormat="1" ht="12.75">
      <c r="A198" s="127" t="s">
        <v>22</v>
      </c>
      <c r="B198" s="127">
        <v>1</v>
      </c>
      <c r="C198" s="128" t="s">
        <v>25</v>
      </c>
      <c r="D198" s="64" t="s">
        <v>423</v>
      </c>
      <c r="E198" s="128"/>
      <c r="F198" s="128" t="s">
        <v>388</v>
      </c>
      <c r="G198" s="12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</row>
    <row r="199" spans="1:141" s="113" customFormat="1" ht="12.75">
      <c r="A199" s="124" t="s">
        <v>22</v>
      </c>
      <c r="B199" s="124">
        <v>2</v>
      </c>
      <c r="C199" s="106" t="s">
        <v>26</v>
      </c>
      <c r="D199" s="64" t="s">
        <v>423</v>
      </c>
      <c r="E199" s="106" t="s">
        <v>260</v>
      </c>
      <c r="F199" s="106" t="s">
        <v>486</v>
      </c>
      <c r="G199" s="12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</row>
    <row r="200" spans="1:141" s="113" customFormat="1" ht="12.75">
      <c r="A200" s="42" t="s">
        <v>22</v>
      </c>
      <c r="B200" s="42">
        <v>1</v>
      </c>
      <c r="C200" s="112" t="s">
        <v>26</v>
      </c>
      <c r="D200" s="64" t="s">
        <v>355</v>
      </c>
      <c r="E200" s="112" t="s">
        <v>282</v>
      </c>
      <c r="F200" s="112" t="s">
        <v>309</v>
      </c>
      <c r="G200" s="12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</row>
    <row r="201" spans="1:141" s="113" customFormat="1" ht="12.75">
      <c r="A201" s="125" t="s">
        <v>19</v>
      </c>
      <c r="B201" s="125">
        <v>1</v>
      </c>
      <c r="C201" s="108" t="s">
        <v>20</v>
      </c>
      <c r="D201" s="64" t="s">
        <v>460</v>
      </c>
      <c r="E201" s="108" t="s">
        <v>306</v>
      </c>
      <c r="F201" s="108" t="s">
        <v>454</v>
      </c>
      <c r="G201" s="12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</row>
    <row r="202" spans="1:141" s="113" customFormat="1" ht="12.75">
      <c r="A202" s="123" t="s">
        <v>22</v>
      </c>
      <c r="B202" s="123">
        <v>1</v>
      </c>
      <c r="C202" s="114" t="s">
        <v>341</v>
      </c>
      <c r="D202" s="64" t="s">
        <v>420</v>
      </c>
      <c r="E202" s="114" t="s">
        <v>263</v>
      </c>
      <c r="F202" s="114" t="s">
        <v>388</v>
      </c>
      <c r="G202" s="12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</row>
    <row r="203" spans="1:141" s="113" customFormat="1" ht="12.75">
      <c r="A203" s="123" t="s">
        <v>22</v>
      </c>
      <c r="B203" s="123">
        <v>1</v>
      </c>
      <c r="C203" s="114" t="s">
        <v>341</v>
      </c>
      <c r="D203" s="64" t="s">
        <v>513</v>
      </c>
      <c r="E203" s="114" t="s">
        <v>263</v>
      </c>
      <c r="F203" s="114" t="s">
        <v>490</v>
      </c>
      <c r="G203" s="12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</row>
    <row r="204" spans="1:141" s="113" customFormat="1" ht="12.75">
      <c r="A204" s="124" t="s">
        <v>22</v>
      </c>
      <c r="B204" s="124">
        <v>1</v>
      </c>
      <c r="C204" s="106" t="s">
        <v>28</v>
      </c>
      <c r="D204" s="64" t="s">
        <v>369</v>
      </c>
      <c r="E204" s="106" t="s">
        <v>260</v>
      </c>
      <c r="F204" s="106" t="s">
        <v>309</v>
      </c>
      <c r="G204" s="12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  <c r="EK204" s="49"/>
    </row>
    <row r="205" spans="1:141" s="113" customFormat="1" ht="12.75">
      <c r="A205" s="122" t="s">
        <v>31</v>
      </c>
      <c r="B205" s="122">
        <v>1</v>
      </c>
      <c r="C205" s="110" t="s">
        <v>298</v>
      </c>
      <c r="D205" s="64" t="s">
        <v>300</v>
      </c>
      <c r="E205" s="110" t="s">
        <v>301</v>
      </c>
      <c r="F205" s="122" t="s">
        <v>1</v>
      </c>
      <c r="G205" s="12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  <c r="EK205" s="49"/>
    </row>
    <row r="206" spans="1:141" s="113" customFormat="1" ht="12.75">
      <c r="A206" s="42" t="s">
        <v>22</v>
      </c>
      <c r="B206" s="42">
        <v>1</v>
      </c>
      <c r="C206" s="112" t="s">
        <v>26</v>
      </c>
      <c r="D206" s="64" t="s">
        <v>517</v>
      </c>
      <c r="E206" s="112" t="s">
        <v>282</v>
      </c>
      <c r="F206" s="112" t="s">
        <v>486</v>
      </c>
      <c r="G206" s="12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</row>
    <row r="207" spans="1:141" s="113" customFormat="1" ht="12.75">
      <c r="A207" s="127" t="s">
        <v>15</v>
      </c>
      <c r="B207" s="127">
        <v>1</v>
      </c>
      <c r="C207" s="128" t="s">
        <v>16</v>
      </c>
      <c r="D207" s="64" t="s">
        <v>343</v>
      </c>
      <c r="E207" s="128"/>
      <c r="F207" s="128" t="s">
        <v>486</v>
      </c>
      <c r="G207" s="12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</row>
    <row r="208" spans="1:141" s="113" customFormat="1" ht="12.75">
      <c r="A208" s="123" t="s">
        <v>22</v>
      </c>
      <c r="B208" s="123">
        <v>1</v>
      </c>
      <c r="C208" s="114" t="s">
        <v>341</v>
      </c>
      <c r="D208" s="64" t="s">
        <v>343</v>
      </c>
      <c r="E208" s="114" t="s">
        <v>263</v>
      </c>
      <c r="F208" s="114" t="s">
        <v>309</v>
      </c>
      <c r="G208" s="12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  <c r="EK208" s="49"/>
    </row>
    <row r="209" spans="1:141" s="113" customFormat="1" ht="12.75">
      <c r="A209" s="123" t="s">
        <v>22</v>
      </c>
      <c r="B209" s="123">
        <v>1</v>
      </c>
      <c r="C209" s="114" t="s">
        <v>341</v>
      </c>
      <c r="D209" s="64" t="s">
        <v>343</v>
      </c>
      <c r="E209" s="114" t="s">
        <v>263</v>
      </c>
      <c r="F209" s="114" t="s">
        <v>389</v>
      </c>
      <c r="G209" s="12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</row>
    <row r="210" spans="1:141" s="113" customFormat="1" ht="12.75">
      <c r="A210" s="123" t="s">
        <v>22</v>
      </c>
      <c r="B210" s="123">
        <v>1</v>
      </c>
      <c r="C210" s="114" t="s">
        <v>341</v>
      </c>
      <c r="D210" s="64" t="s">
        <v>343</v>
      </c>
      <c r="E210" s="114" t="s">
        <v>263</v>
      </c>
      <c r="F210" s="114" t="s">
        <v>486</v>
      </c>
      <c r="G210" s="12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</row>
    <row r="211" spans="1:141" s="113" customFormat="1" ht="12.75">
      <c r="A211" s="124" t="s">
        <v>22</v>
      </c>
      <c r="B211" s="124">
        <v>1</v>
      </c>
      <c r="C211" s="106" t="s">
        <v>26</v>
      </c>
      <c r="D211" s="64" t="s">
        <v>471</v>
      </c>
      <c r="E211" s="106" t="s">
        <v>260</v>
      </c>
      <c r="F211" s="106" t="s">
        <v>452</v>
      </c>
      <c r="G211" s="12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</row>
    <row r="212" spans="1:141" s="113" customFormat="1" ht="12.75">
      <c r="A212" s="124" t="s">
        <v>22</v>
      </c>
      <c r="B212" s="124">
        <v>1</v>
      </c>
      <c r="C212" s="106" t="s">
        <v>28</v>
      </c>
      <c r="D212" s="64" t="s">
        <v>471</v>
      </c>
      <c r="E212" s="106" t="s">
        <v>260</v>
      </c>
      <c r="F212" s="106" t="s">
        <v>452</v>
      </c>
      <c r="G212" s="12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  <c r="EK212" s="49"/>
    </row>
    <row r="213" spans="1:141" s="113" customFormat="1" ht="12.75">
      <c r="A213" s="123" t="s">
        <v>22</v>
      </c>
      <c r="B213" s="123">
        <v>1</v>
      </c>
      <c r="C213" s="114" t="s">
        <v>341</v>
      </c>
      <c r="D213" s="64" t="s">
        <v>422</v>
      </c>
      <c r="E213" s="114" t="s">
        <v>263</v>
      </c>
      <c r="F213" s="114" t="s">
        <v>389</v>
      </c>
      <c r="G213" s="12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  <c r="EK213" s="49"/>
    </row>
    <row r="214" spans="1:141" s="113" customFormat="1" ht="12.75">
      <c r="A214" s="124" t="s">
        <v>22</v>
      </c>
      <c r="B214" s="124">
        <v>1</v>
      </c>
      <c r="C214" s="106" t="s">
        <v>341</v>
      </c>
      <c r="D214" s="64" t="s">
        <v>421</v>
      </c>
      <c r="E214" s="106" t="s">
        <v>260</v>
      </c>
      <c r="F214" s="106" t="s">
        <v>388</v>
      </c>
      <c r="G214" s="12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</row>
    <row r="215" spans="1:141" s="113" customFormat="1" ht="12.75">
      <c r="A215" s="123" t="s">
        <v>22</v>
      </c>
      <c r="B215" s="123">
        <v>1</v>
      </c>
      <c r="C215" s="114" t="s">
        <v>28</v>
      </c>
      <c r="D215" s="64" t="s">
        <v>444</v>
      </c>
      <c r="E215" s="114" t="s">
        <v>263</v>
      </c>
      <c r="F215" s="114" t="s">
        <v>388</v>
      </c>
      <c r="G215" s="12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  <c r="EK215" s="49"/>
    </row>
    <row r="216" spans="1:141" s="113" customFormat="1" ht="12.75">
      <c r="A216" s="124" t="s">
        <v>22</v>
      </c>
      <c r="B216" s="124">
        <v>1</v>
      </c>
      <c r="C216" s="106" t="s">
        <v>28</v>
      </c>
      <c r="D216" s="64" t="s">
        <v>526</v>
      </c>
      <c r="E216" s="106" t="s">
        <v>260</v>
      </c>
      <c r="F216" s="106" t="s">
        <v>488</v>
      </c>
      <c r="G216" s="12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</row>
    <row r="217" spans="1:141" s="113" customFormat="1" ht="12.75">
      <c r="A217" s="123" t="s">
        <v>7</v>
      </c>
      <c r="B217" s="123">
        <v>1</v>
      </c>
      <c r="C217" s="114" t="s">
        <v>307</v>
      </c>
      <c r="D217" s="64" t="s">
        <v>308</v>
      </c>
      <c r="E217" s="114" t="s">
        <v>263</v>
      </c>
      <c r="F217" s="114" t="s">
        <v>310</v>
      </c>
      <c r="G217" s="12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</row>
    <row r="218" spans="1:141" s="113" customFormat="1" ht="12.75">
      <c r="A218" s="124" t="s">
        <v>7</v>
      </c>
      <c r="B218" s="124">
        <v>2</v>
      </c>
      <c r="C218" s="106" t="s">
        <v>307</v>
      </c>
      <c r="D218" s="64" t="s">
        <v>308</v>
      </c>
      <c r="E218" s="106" t="s">
        <v>260</v>
      </c>
      <c r="F218" s="106" t="s">
        <v>309</v>
      </c>
      <c r="G218" s="12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</row>
    <row r="219" spans="1:141" s="113" customFormat="1" ht="12.75">
      <c r="A219" s="124" t="s">
        <v>7</v>
      </c>
      <c r="B219" s="124">
        <v>1</v>
      </c>
      <c r="C219" s="106" t="s">
        <v>307</v>
      </c>
      <c r="D219" s="64" t="s">
        <v>308</v>
      </c>
      <c r="E219" s="106" t="s">
        <v>260</v>
      </c>
      <c r="F219" s="106" t="s">
        <v>486</v>
      </c>
      <c r="G219" s="12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49"/>
      <c r="DW219" s="49"/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  <c r="EK219" s="49"/>
    </row>
    <row r="220" spans="1:141" s="113" customFormat="1" ht="12.75">
      <c r="A220" s="124" t="s">
        <v>7</v>
      </c>
      <c r="B220" s="124">
        <v>2</v>
      </c>
      <c r="C220" s="106" t="s">
        <v>307</v>
      </c>
      <c r="D220" s="64" t="s">
        <v>308</v>
      </c>
      <c r="E220" s="106" t="s">
        <v>260</v>
      </c>
      <c r="F220" s="106" t="s">
        <v>488</v>
      </c>
      <c r="G220" s="12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  <c r="EK220" s="49"/>
    </row>
    <row r="221" spans="1:141" s="113" customFormat="1" ht="12.75">
      <c r="A221" s="127" t="s">
        <v>7</v>
      </c>
      <c r="B221" s="127">
        <v>1</v>
      </c>
      <c r="C221" s="128" t="s">
        <v>307</v>
      </c>
      <c r="D221" s="64" t="s">
        <v>308</v>
      </c>
      <c r="E221" s="128"/>
      <c r="F221" s="128" t="s">
        <v>389</v>
      </c>
      <c r="G221" s="12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  <c r="EK221" s="49"/>
    </row>
    <row r="222" spans="1:141" s="113" customFormat="1" ht="12.75">
      <c r="A222" s="124" t="s">
        <v>7</v>
      </c>
      <c r="B222" s="124">
        <v>1</v>
      </c>
      <c r="C222" s="106" t="s">
        <v>307</v>
      </c>
      <c r="D222" s="64" t="s">
        <v>453</v>
      </c>
      <c r="E222" s="106" t="s">
        <v>260</v>
      </c>
      <c r="F222" s="106" t="s">
        <v>454</v>
      </c>
      <c r="G222" s="12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</row>
    <row r="223" spans="1:141" s="113" customFormat="1" ht="12.75">
      <c r="A223" s="127" t="s">
        <v>7</v>
      </c>
      <c r="B223" s="127">
        <v>1</v>
      </c>
      <c r="C223" s="128" t="s">
        <v>307</v>
      </c>
      <c r="D223" s="64" t="s">
        <v>453</v>
      </c>
      <c r="E223" s="128"/>
      <c r="F223" s="128" t="s">
        <v>454</v>
      </c>
      <c r="G223" s="12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  <c r="EK223" s="49"/>
    </row>
    <row r="224" spans="1:141" s="113" customFormat="1" ht="12.75">
      <c r="A224" s="42" t="s">
        <v>22</v>
      </c>
      <c r="B224" s="42">
        <v>1</v>
      </c>
      <c r="C224" s="112" t="s">
        <v>341</v>
      </c>
      <c r="D224" s="64" t="s">
        <v>463</v>
      </c>
      <c r="E224" s="112" t="s">
        <v>282</v>
      </c>
      <c r="F224" s="112" t="s">
        <v>454</v>
      </c>
      <c r="G224" s="12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</row>
    <row r="225" spans="1:141" s="113" customFormat="1" ht="12.75">
      <c r="A225" s="123" t="s">
        <v>22</v>
      </c>
      <c r="B225" s="123">
        <v>2</v>
      </c>
      <c r="C225" s="114" t="s">
        <v>26</v>
      </c>
      <c r="D225" s="64" t="s">
        <v>518</v>
      </c>
      <c r="E225" s="114" t="s">
        <v>263</v>
      </c>
      <c r="F225" s="114" t="s">
        <v>486</v>
      </c>
      <c r="G225" s="12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  <c r="DR225" s="49"/>
      <c r="DS225" s="49"/>
      <c r="DT225" s="49"/>
      <c r="DU225" s="49"/>
      <c r="DV225" s="49"/>
      <c r="DW225" s="49"/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/>
      <c r="EK225" s="49"/>
    </row>
    <row r="226" spans="1:141" s="113" customFormat="1" ht="12.75">
      <c r="A226" s="124" t="s">
        <v>22</v>
      </c>
      <c r="B226" s="124">
        <v>1</v>
      </c>
      <c r="C226" s="106" t="s">
        <v>26</v>
      </c>
      <c r="D226" s="64" t="s">
        <v>436</v>
      </c>
      <c r="E226" s="106" t="s">
        <v>260</v>
      </c>
      <c r="F226" s="106" t="s">
        <v>388</v>
      </c>
      <c r="G226" s="12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  <c r="EK226" s="49"/>
    </row>
    <row r="227" spans="1:141" s="113" customFormat="1" ht="12.75">
      <c r="A227" s="123" t="s">
        <v>17</v>
      </c>
      <c r="B227" s="123">
        <v>1</v>
      </c>
      <c r="C227" s="114" t="s">
        <v>18</v>
      </c>
      <c r="D227" s="64" t="s">
        <v>332</v>
      </c>
      <c r="E227" s="114" t="s">
        <v>263</v>
      </c>
      <c r="F227" s="114" t="s">
        <v>310</v>
      </c>
      <c r="G227" s="12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  <c r="EK227" s="49"/>
    </row>
    <row r="228" spans="1:141" s="113" customFormat="1" ht="12.75">
      <c r="A228" s="123" t="s">
        <v>22</v>
      </c>
      <c r="B228" s="123">
        <v>1</v>
      </c>
      <c r="C228" s="114" t="s">
        <v>341</v>
      </c>
      <c r="D228" s="64" t="s">
        <v>332</v>
      </c>
      <c r="E228" s="114" t="s">
        <v>263</v>
      </c>
      <c r="F228" s="114" t="s">
        <v>310</v>
      </c>
      <c r="G228" s="12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</row>
    <row r="229" spans="1:141" s="113" customFormat="1" ht="12.75">
      <c r="A229" s="123" t="s">
        <v>22</v>
      </c>
      <c r="B229" s="123">
        <v>1</v>
      </c>
      <c r="C229" s="114" t="s">
        <v>341</v>
      </c>
      <c r="D229" s="64" t="s">
        <v>332</v>
      </c>
      <c r="E229" s="114" t="s">
        <v>263</v>
      </c>
      <c r="F229" s="114" t="s">
        <v>488</v>
      </c>
      <c r="G229" s="12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  <c r="EK229" s="49"/>
    </row>
    <row r="230" spans="1:141" s="113" customFormat="1" ht="12.75">
      <c r="A230" s="123" t="s">
        <v>19</v>
      </c>
      <c r="B230" s="123">
        <v>1</v>
      </c>
      <c r="C230" s="114" t="s">
        <v>20</v>
      </c>
      <c r="D230" s="64" t="s">
        <v>418</v>
      </c>
      <c r="E230" s="114" t="s">
        <v>263</v>
      </c>
      <c r="F230" s="114" t="s">
        <v>389</v>
      </c>
      <c r="G230" s="12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</row>
    <row r="231" spans="1:141" s="113" customFormat="1" ht="12.75">
      <c r="A231" s="124" t="s">
        <v>31</v>
      </c>
      <c r="B231" s="124">
        <v>1</v>
      </c>
      <c r="C231" s="106" t="s">
        <v>298</v>
      </c>
      <c r="D231" s="64" t="s">
        <v>303</v>
      </c>
      <c r="E231" s="106" t="s">
        <v>260</v>
      </c>
      <c r="F231" s="124" t="s">
        <v>1</v>
      </c>
      <c r="G231" s="12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  <c r="DQ231" s="49"/>
      <c r="DR231" s="49"/>
      <c r="DS231" s="49"/>
      <c r="DT231" s="49"/>
      <c r="DU231" s="49"/>
      <c r="DV231" s="49"/>
      <c r="DW231" s="49"/>
      <c r="DX231" s="49"/>
      <c r="DY231" s="49"/>
      <c r="DZ231" s="49"/>
      <c r="EA231" s="49"/>
      <c r="EB231" s="49"/>
      <c r="EC231" s="49"/>
      <c r="ED231" s="49"/>
      <c r="EE231" s="49"/>
      <c r="EF231" s="49"/>
      <c r="EG231" s="49"/>
      <c r="EH231" s="49"/>
      <c r="EI231" s="49"/>
      <c r="EJ231" s="49"/>
      <c r="EK231" s="49"/>
    </row>
    <row r="232" spans="1:141" s="113" customFormat="1" ht="12.75">
      <c r="A232" s="127" t="s">
        <v>8</v>
      </c>
      <c r="B232" s="127">
        <v>1</v>
      </c>
      <c r="C232" s="128" t="s">
        <v>9</v>
      </c>
      <c r="D232" s="64" t="s">
        <v>394</v>
      </c>
      <c r="E232" s="128"/>
      <c r="F232" s="128" t="s">
        <v>388</v>
      </c>
      <c r="G232" s="12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  <c r="DR232" s="49"/>
      <c r="DS232" s="49"/>
      <c r="DT232" s="49"/>
      <c r="DU232" s="49"/>
      <c r="DV232" s="49"/>
      <c r="DW232" s="49"/>
      <c r="DX232" s="49"/>
      <c r="DY232" s="49"/>
      <c r="DZ232" s="49"/>
      <c r="EA232" s="49"/>
      <c r="EB232" s="49"/>
      <c r="EC232" s="49"/>
      <c r="ED232" s="49"/>
      <c r="EE232" s="49"/>
      <c r="EF232" s="49"/>
      <c r="EG232" s="49"/>
      <c r="EH232" s="49"/>
      <c r="EI232" s="49"/>
      <c r="EJ232" s="49"/>
      <c r="EK232" s="49"/>
    </row>
    <row r="233" spans="1:141" s="113" customFormat="1" ht="12.75">
      <c r="A233" s="123" t="s">
        <v>31</v>
      </c>
      <c r="B233" s="123">
        <v>1</v>
      </c>
      <c r="C233" s="114" t="s">
        <v>382</v>
      </c>
      <c r="D233" s="64" t="s">
        <v>383</v>
      </c>
      <c r="E233" s="114" t="s">
        <v>263</v>
      </c>
      <c r="F233" s="114" t="s">
        <v>309</v>
      </c>
      <c r="G233" s="12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  <c r="EK233" s="49"/>
    </row>
    <row r="234" spans="1:141" s="113" customFormat="1" ht="12.75">
      <c r="A234" s="123" t="s">
        <v>22</v>
      </c>
      <c r="B234" s="123">
        <v>1</v>
      </c>
      <c r="C234" s="114" t="s">
        <v>26</v>
      </c>
      <c r="D234" s="64" t="s">
        <v>432</v>
      </c>
      <c r="E234" s="114" t="s">
        <v>263</v>
      </c>
      <c r="F234" s="114" t="s">
        <v>388</v>
      </c>
      <c r="G234" s="12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  <c r="DR234" s="49"/>
      <c r="DS234" s="49"/>
      <c r="DT234" s="49"/>
      <c r="DU234" s="49"/>
      <c r="DV234" s="49"/>
      <c r="DW234" s="49"/>
      <c r="DX234" s="49"/>
      <c r="DY234" s="49"/>
      <c r="DZ234" s="49"/>
      <c r="EA234" s="49"/>
      <c r="EB234" s="49"/>
      <c r="EC234" s="49"/>
      <c r="ED234" s="49"/>
      <c r="EE234" s="49"/>
      <c r="EF234" s="49"/>
      <c r="EG234" s="49"/>
      <c r="EH234" s="49"/>
      <c r="EI234" s="49"/>
      <c r="EJ234" s="49"/>
      <c r="EK234" s="49"/>
    </row>
    <row r="235" spans="1:141" s="113" customFormat="1" ht="12.75">
      <c r="A235" s="123" t="s">
        <v>22</v>
      </c>
      <c r="B235" s="123">
        <v>1</v>
      </c>
      <c r="C235" s="114" t="s">
        <v>26</v>
      </c>
      <c r="D235" s="64" t="s">
        <v>432</v>
      </c>
      <c r="E235" s="114" t="s">
        <v>263</v>
      </c>
      <c r="F235" s="114" t="s">
        <v>389</v>
      </c>
      <c r="G235" s="12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  <c r="DZ235" s="49"/>
      <c r="EA235" s="49"/>
      <c r="EB235" s="49"/>
      <c r="EC235" s="49"/>
      <c r="ED235" s="49"/>
      <c r="EE235" s="49"/>
      <c r="EF235" s="49"/>
      <c r="EG235" s="49"/>
      <c r="EH235" s="49"/>
      <c r="EI235" s="49"/>
      <c r="EJ235" s="49"/>
      <c r="EK235" s="49"/>
    </row>
    <row r="236" spans="1:141" s="113" customFormat="1" ht="12.75">
      <c r="A236" s="123" t="s">
        <v>22</v>
      </c>
      <c r="B236" s="123">
        <v>1</v>
      </c>
      <c r="C236" s="114" t="s">
        <v>26</v>
      </c>
      <c r="D236" s="64" t="s">
        <v>432</v>
      </c>
      <c r="E236" s="114" t="s">
        <v>263</v>
      </c>
      <c r="F236" s="114" t="s">
        <v>486</v>
      </c>
      <c r="G236" s="12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49"/>
      <c r="DY236" s="49"/>
      <c r="DZ236" s="49"/>
      <c r="EA236" s="49"/>
      <c r="EB236" s="49"/>
      <c r="EC236" s="49"/>
      <c r="ED236" s="49"/>
      <c r="EE236" s="49"/>
      <c r="EF236" s="49"/>
      <c r="EG236" s="49"/>
      <c r="EH236" s="49"/>
      <c r="EI236" s="49"/>
      <c r="EJ236" s="49"/>
      <c r="EK236" s="49"/>
    </row>
    <row r="237" spans="1:141" s="105" customFormat="1" ht="12.75">
      <c r="A237" s="124" t="s">
        <v>31</v>
      </c>
      <c r="B237" s="124">
        <v>1</v>
      </c>
      <c r="C237" s="106" t="s">
        <v>12</v>
      </c>
      <c r="D237" s="64" t="s">
        <v>532</v>
      </c>
      <c r="E237" s="106" t="s">
        <v>260</v>
      </c>
      <c r="F237" s="106" t="s">
        <v>486</v>
      </c>
      <c r="G237" s="12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  <c r="DS237" s="49"/>
      <c r="DT237" s="49"/>
      <c r="DU237" s="49"/>
      <c r="DV237" s="49"/>
      <c r="DW237" s="49"/>
      <c r="DX237" s="49"/>
      <c r="DY237" s="49"/>
      <c r="DZ237" s="49"/>
      <c r="EA237" s="49"/>
      <c r="EB237" s="49"/>
      <c r="EC237" s="49"/>
      <c r="ED237" s="49"/>
      <c r="EE237" s="49"/>
      <c r="EF237" s="49"/>
      <c r="EG237" s="49"/>
      <c r="EH237" s="49"/>
      <c r="EI237" s="49"/>
      <c r="EJ237" s="49"/>
      <c r="EK237" s="49"/>
    </row>
    <row r="238" spans="1:141" s="105" customFormat="1" ht="12.75">
      <c r="A238" s="127" t="s">
        <v>11</v>
      </c>
      <c r="B238" s="127">
        <v>1</v>
      </c>
      <c r="C238" s="128" t="s">
        <v>12</v>
      </c>
      <c r="D238" s="64" t="s">
        <v>448</v>
      </c>
      <c r="E238" s="128"/>
      <c r="F238" s="128" t="s">
        <v>488</v>
      </c>
      <c r="G238" s="12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  <c r="DQ238" s="49"/>
      <c r="DR238" s="49"/>
      <c r="DS238" s="49"/>
      <c r="DT238" s="49"/>
      <c r="DU238" s="49"/>
      <c r="DV238" s="49"/>
      <c r="DW238" s="49"/>
      <c r="DX238" s="49"/>
      <c r="DY238" s="49"/>
      <c r="DZ238" s="49"/>
      <c r="EA238" s="49"/>
      <c r="EB238" s="49"/>
      <c r="EC238" s="49"/>
      <c r="ED238" s="49"/>
      <c r="EE238" s="49"/>
      <c r="EF238" s="49"/>
      <c r="EG238" s="49"/>
      <c r="EH238" s="49"/>
      <c r="EI238" s="49"/>
      <c r="EJ238" s="49"/>
      <c r="EK238" s="49"/>
    </row>
    <row r="239" spans="1:141" s="105" customFormat="1" ht="12.75">
      <c r="A239" s="127" t="s">
        <v>31</v>
      </c>
      <c r="B239" s="127">
        <v>1</v>
      </c>
      <c r="C239" s="128" t="s">
        <v>12</v>
      </c>
      <c r="D239" s="64" t="s">
        <v>448</v>
      </c>
      <c r="E239" s="128"/>
      <c r="F239" s="128" t="s">
        <v>389</v>
      </c>
      <c r="G239" s="12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49"/>
      <c r="DW239" s="49"/>
      <c r="DX239" s="49"/>
      <c r="DY239" s="49"/>
      <c r="DZ239" s="49"/>
      <c r="EA239" s="49"/>
      <c r="EB239" s="49"/>
      <c r="EC239" s="49"/>
      <c r="ED239" s="49"/>
      <c r="EE239" s="49"/>
      <c r="EF239" s="49"/>
      <c r="EG239" s="49"/>
      <c r="EH239" s="49"/>
      <c r="EI239" s="49"/>
      <c r="EJ239" s="49"/>
      <c r="EK239" s="49"/>
    </row>
    <row r="240" spans="1:141" s="105" customFormat="1" ht="12.75">
      <c r="A240" s="42" t="s">
        <v>22</v>
      </c>
      <c r="B240" s="42">
        <v>1</v>
      </c>
      <c r="C240" s="112" t="s">
        <v>26</v>
      </c>
      <c r="D240" s="64" t="s">
        <v>523</v>
      </c>
      <c r="E240" s="112" t="s">
        <v>282</v>
      </c>
      <c r="F240" s="112" t="s">
        <v>488</v>
      </c>
      <c r="G240" s="12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  <c r="DT240" s="49"/>
      <c r="DU240" s="49"/>
      <c r="DV240" s="49"/>
      <c r="DW240" s="49"/>
      <c r="DX240" s="49"/>
      <c r="DY240" s="49"/>
      <c r="DZ240" s="49"/>
      <c r="EA240" s="49"/>
      <c r="EB240" s="49"/>
      <c r="EC240" s="49"/>
      <c r="ED240" s="49"/>
      <c r="EE240" s="49"/>
      <c r="EF240" s="49"/>
      <c r="EG240" s="49"/>
      <c r="EH240" s="49"/>
      <c r="EI240" s="49"/>
      <c r="EJ240" s="49"/>
      <c r="EK240" s="49"/>
    </row>
    <row r="241" spans="1:141" s="105" customFormat="1" ht="12.75">
      <c r="A241" s="127" t="s">
        <v>7</v>
      </c>
      <c r="B241" s="127">
        <v>1</v>
      </c>
      <c r="C241" s="128" t="s">
        <v>307</v>
      </c>
      <c r="D241" s="64" t="s">
        <v>489</v>
      </c>
      <c r="E241" s="128"/>
      <c r="F241" s="128" t="s">
        <v>490</v>
      </c>
      <c r="G241" s="12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  <c r="DT241" s="49"/>
      <c r="DU241" s="49"/>
      <c r="DV241" s="49"/>
      <c r="DW241" s="49"/>
      <c r="DX241" s="49"/>
      <c r="DY241" s="49"/>
      <c r="DZ241" s="49"/>
      <c r="EA241" s="49"/>
      <c r="EB241" s="49"/>
      <c r="EC241" s="49"/>
      <c r="ED241" s="49"/>
      <c r="EE241" s="49"/>
      <c r="EF241" s="49"/>
      <c r="EG241" s="49"/>
      <c r="EH241" s="49"/>
      <c r="EI241" s="49"/>
      <c r="EJ241" s="49"/>
      <c r="EK241" s="49"/>
    </row>
    <row r="242" spans="1:141" s="105" customFormat="1" ht="12.75">
      <c r="A242" s="123" t="s">
        <v>22</v>
      </c>
      <c r="B242" s="123">
        <v>1</v>
      </c>
      <c r="C242" s="114" t="s">
        <v>25</v>
      </c>
      <c r="D242" s="64" t="s">
        <v>284</v>
      </c>
      <c r="E242" s="114" t="s">
        <v>263</v>
      </c>
      <c r="F242" s="123" t="s">
        <v>1</v>
      </c>
      <c r="G242" s="12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/>
      <c r="DM242" s="49"/>
      <c r="DN242" s="49"/>
      <c r="DO242" s="49"/>
      <c r="DP242" s="49"/>
      <c r="DQ242" s="49"/>
      <c r="DR242" s="49"/>
      <c r="DS242" s="49"/>
      <c r="DT242" s="49"/>
      <c r="DU242" s="49"/>
      <c r="DV242" s="49"/>
      <c r="DW242" s="49"/>
      <c r="DX242" s="49"/>
      <c r="DY242" s="49"/>
      <c r="DZ242" s="49"/>
      <c r="EA242" s="49"/>
      <c r="EB242" s="49"/>
      <c r="EC242" s="49"/>
      <c r="ED242" s="49"/>
      <c r="EE242" s="49"/>
      <c r="EF242" s="49"/>
      <c r="EG242" s="49"/>
      <c r="EH242" s="49"/>
      <c r="EI242" s="49"/>
      <c r="EJ242" s="49"/>
      <c r="EK242" s="49"/>
    </row>
    <row r="243" spans="1:141" s="105" customFormat="1" ht="12.75">
      <c r="A243" s="42" t="s">
        <v>22</v>
      </c>
      <c r="B243" s="42">
        <v>1</v>
      </c>
      <c r="C243" s="112" t="s">
        <v>24</v>
      </c>
      <c r="D243" s="64" t="s">
        <v>348</v>
      </c>
      <c r="E243" s="112" t="s">
        <v>282</v>
      </c>
      <c r="F243" s="112" t="s">
        <v>309</v>
      </c>
      <c r="G243" s="12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  <c r="DZ243" s="49"/>
      <c r="EA243" s="49"/>
      <c r="EB243" s="49"/>
      <c r="EC243" s="49"/>
      <c r="ED243" s="49"/>
      <c r="EE243" s="49"/>
      <c r="EF243" s="49"/>
      <c r="EG243" s="49"/>
      <c r="EH243" s="49"/>
      <c r="EI243" s="49"/>
      <c r="EJ243" s="49"/>
      <c r="EK243" s="49"/>
    </row>
    <row r="244" spans="1:141" s="105" customFormat="1" ht="12.75">
      <c r="A244" s="42" t="s">
        <v>22</v>
      </c>
      <c r="B244" s="42">
        <v>1</v>
      </c>
      <c r="C244" s="112" t="s">
        <v>26</v>
      </c>
      <c r="D244" s="64" t="s">
        <v>356</v>
      </c>
      <c r="E244" s="112" t="s">
        <v>282</v>
      </c>
      <c r="F244" s="112" t="s">
        <v>309</v>
      </c>
      <c r="G244" s="12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  <c r="DQ244" s="49"/>
      <c r="DR244" s="49"/>
      <c r="DS244" s="49"/>
      <c r="DT244" s="49"/>
      <c r="DU244" s="49"/>
      <c r="DV244" s="49"/>
      <c r="DW244" s="49"/>
      <c r="DX244" s="49"/>
      <c r="DY244" s="49"/>
      <c r="DZ244" s="49"/>
      <c r="EA244" s="49"/>
      <c r="EB244" s="49"/>
      <c r="EC244" s="49"/>
      <c r="ED244" s="49"/>
      <c r="EE244" s="49"/>
      <c r="EF244" s="49"/>
      <c r="EG244" s="49"/>
      <c r="EH244" s="49"/>
      <c r="EI244" s="49"/>
      <c r="EJ244" s="49"/>
      <c r="EK244" s="49"/>
    </row>
    <row r="245" spans="1:141" s="105" customFormat="1" ht="12.75">
      <c r="A245" s="42" t="s">
        <v>31</v>
      </c>
      <c r="B245" s="42">
        <v>1</v>
      </c>
      <c r="C245" s="112" t="s">
        <v>382</v>
      </c>
      <c r="D245" s="64" t="s">
        <v>482</v>
      </c>
      <c r="E245" s="112" t="s">
        <v>282</v>
      </c>
      <c r="F245" s="112" t="s">
        <v>452</v>
      </c>
      <c r="G245" s="12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  <c r="DQ245" s="49"/>
      <c r="DR245" s="49"/>
      <c r="DS245" s="49"/>
      <c r="DT245" s="49"/>
      <c r="DU245" s="49"/>
      <c r="DV245" s="49"/>
      <c r="DW245" s="49"/>
      <c r="DX245" s="49"/>
      <c r="DY245" s="49"/>
      <c r="DZ245" s="49"/>
      <c r="EA245" s="49"/>
      <c r="EB245" s="49"/>
      <c r="EC245" s="49"/>
      <c r="ED245" s="49"/>
      <c r="EE245" s="49"/>
      <c r="EF245" s="49"/>
      <c r="EG245" s="49"/>
      <c r="EH245" s="49"/>
      <c r="EI245" s="49"/>
      <c r="EJ245" s="49"/>
      <c r="EK245" s="49"/>
    </row>
    <row r="246" spans="1:141" s="105" customFormat="1" ht="12.75">
      <c r="A246" s="42" t="s">
        <v>29</v>
      </c>
      <c r="B246" s="42">
        <v>1</v>
      </c>
      <c r="C246" s="112" t="s">
        <v>190</v>
      </c>
      <c r="D246" s="64" t="s">
        <v>371</v>
      </c>
      <c r="E246" s="112" t="s">
        <v>282</v>
      </c>
      <c r="F246" s="112" t="s">
        <v>309</v>
      </c>
      <c r="G246" s="12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  <c r="DI246" s="49"/>
      <c r="DJ246" s="49"/>
      <c r="DK246" s="49"/>
      <c r="DL246" s="49"/>
      <c r="DM246" s="49"/>
      <c r="DN246" s="49"/>
      <c r="DO246" s="49"/>
      <c r="DP246" s="49"/>
      <c r="DQ246" s="49"/>
      <c r="DR246" s="49"/>
      <c r="DS246" s="49"/>
      <c r="DT246" s="49"/>
      <c r="DU246" s="49"/>
      <c r="DV246" s="49"/>
      <c r="DW246" s="49"/>
      <c r="DX246" s="49"/>
      <c r="DY246" s="49"/>
      <c r="DZ246" s="49"/>
      <c r="EA246" s="49"/>
      <c r="EB246" s="49"/>
      <c r="EC246" s="49"/>
      <c r="ED246" s="49"/>
      <c r="EE246" s="49"/>
      <c r="EF246" s="49"/>
      <c r="EG246" s="49"/>
      <c r="EH246" s="49"/>
      <c r="EI246" s="49"/>
      <c r="EJ246" s="49"/>
      <c r="EK246" s="49"/>
    </row>
    <row r="247" spans="1:141" s="105" customFormat="1" ht="12.75">
      <c r="A247" s="123" t="s">
        <v>22</v>
      </c>
      <c r="B247" s="123">
        <v>2</v>
      </c>
      <c r="C247" s="114" t="s">
        <v>26</v>
      </c>
      <c r="D247" s="64" t="s">
        <v>433</v>
      </c>
      <c r="E247" s="114" t="s">
        <v>263</v>
      </c>
      <c r="F247" s="114" t="s">
        <v>388</v>
      </c>
      <c r="G247" s="12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  <c r="DL247" s="49"/>
      <c r="DM247" s="49"/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  <c r="DZ247" s="49"/>
      <c r="EA247" s="49"/>
      <c r="EB247" s="49"/>
      <c r="EC247" s="49"/>
      <c r="ED247" s="49"/>
      <c r="EE247" s="49"/>
      <c r="EF247" s="49"/>
      <c r="EG247" s="49"/>
      <c r="EH247" s="49"/>
      <c r="EI247" s="49"/>
      <c r="EJ247" s="49"/>
      <c r="EK247" s="49"/>
    </row>
    <row r="248" spans="1:141" s="105" customFormat="1" ht="12.75">
      <c r="A248" s="123" t="s">
        <v>22</v>
      </c>
      <c r="B248" s="123">
        <v>1</v>
      </c>
      <c r="C248" s="114" t="s">
        <v>26</v>
      </c>
      <c r="D248" s="64" t="s">
        <v>433</v>
      </c>
      <c r="E248" s="114" t="s">
        <v>263</v>
      </c>
      <c r="F248" s="114" t="s">
        <v>389</v>
      </c>
      <c r="G248" s="12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49"/>
      <c r="DP248" s="49"/>
      <c r="DQ248" s="49"/>
      <c r="DR248" s="49"/>
      <c r="DS248" s="49"/>
      <c r="DT248" s="49"/>
      <c r="DU248" s="49"/>
      <c r="DV248" s="49"/>
      <c r="DW248" s="49"/>
      <c r="DX248" s="49"/>
      <c r="DY248" s="49"/>
      <c r="DZ248" s="49"/>
      <c r="EA248" s="49"/>
      <c r="EB248" s="49"/>
      <c r="EC248" s="49"/>
      <c r="ED248" s="49"/>
      <c r="EE248" s="49"/>
      <c r="EF248" s="49"/>
      <c r="EG248" s="49"/>
      <c r="EH248" s="49"/>
      <c r="EI248" s="49"/>
      <c r="EJ248" s="49"/>
      <c r="EK248" s="49"/>
    </row>
    <row r="249" spans="1:141" s="105" customFormat="1" ht="12.75">
      <c r="A249" s="127" t="s">
        <v>11</v>
      </c>
      <c r="B249" s="127">
        <v>1</v>
      </c>
      <c r="C249" s="128" t="s">
        <v>12</v>
      </c>
      <c r="D249" s="64" t="s">
        <v>499</v>
      </c>
      <c r="E249" s="128"/>
      <c r="F249" s="128" t="s">
        <v>486</v>
      </c>
      <c r="G249" s="12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  <c r="DL249" s="49"/>
      <c r="DM249" s="49"/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  <c r="EB249" s="49"/>
      <c r="EC249" s="49"/>
      <c r="ED249" s="49"/>
      <c r="EE249" s="49"/>
      <c r="EF249" s="49"/>
      <c r="EG249" s="49"/>
      <c r="EH249" s="49"/>
      <c r="EI249" s="49"/>
      <c r="EJ249" s="49"/>
      <c r="EK249" s="49"/>
    </row>
    <row r="250" spans="1:141" s="105" customFormat="1" ht="12.75">
      <c r="A250" s="127" t="s">
        <v>31</v>
      </c>
      <c r="B250" s="127">
        <v>1</v>
      </c>
      <c r="C250" s="128" t="s">
        <v>12</v>
      </c>
      <c r="D250" s="64" t="s">
        <v>499</v>
      </c>
      <c r="E250" s="128"/>
      <c r="F250" s="128" t="s">
        <v>486</v>
      </c>
      <c r="G250" s="12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  <c r="DZ250" s="49"/>
      <c r="EA250" s="49"/>
      <c r="EB250" s="49"/>
      <c r="EC250" s="49"/>
      <c r="ED250" s="49"/>
      <c r="EE250" s="49"/>
      <c r="EF250" s="49"/>
      <c r="EG250" s="49"/>
      <c r="EH250" s="49"/>
      <c r="EI250" s="49"/>
      <c r="EJ250" s="49"/>
      <c r="EK250" s="49"/>
    </row>
    <row r="251" spans="1:141" s="105" customFormat="1" ht="12.75">
      <c r="A251" s="123" t="s">
        <v>31</v>
      </c>
      <c r="B251" s="123">
        <v>1</v>
      </c>
      <c r="C251" s="114" t="s">
        <v>12</v>
      </c>
      <c r="D251" s="64" t="s">
        <v>533</v>
      </c>
      <c r="E251" s="114" t="s">
        <v>263</v>
      </c>
      <c r="F251" s="114" t="s">
        <v>488</v>
      </c>
      <c r="G251" s="12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  <c r="DZ251" s="49"/>
      <c r="EA251" s="49"/>
      <c r="EB251" s="49"/>
      <c r="EC251" s="49"/>
      <c r="ED251" s="49"/>
      <c r="EE251" s="49"/>
      <c r="EF251" s="49"/>
      <c r="EG251" s="49"/>
      <c r="EH251" s="49"/>
      <c r="EI251" s="49"/>
      <c r="EJ251" s="49"/>
      <c r="EK251" s="49"/>
    </row>
    <row r="252" spans="1:141" s="105" customFormat="1" ht="12.75">
      <c r="A252" s="124" t="s">
        <v>22</v>
      </c>
      <c r="B252" s="124">
        <v>1</v>
      </c>
      <c r="C252" s="106" t="s">
        <v>25</v>
      </c>
      <c r="D252" s="64" t="s">
        <v>351</v>
      </c>
      <c r="E252" s="106" t="s">
        <v>260</v>
      </c>
      <c r="F252" s="106" t="s">
        <v>310</v>
      </c>
      <c r="G252" s="12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</row>
    <row r="253" spans="1:141" s="105" customFormat="1" ht="12.75">
      <c r="A253" s="124" t="s">
        <v>22</v>
      </c>
      <c r="B253" s="124">
        <v>1</v>
      </c>
      <c r="C253" s="106" t="s">
        <v>25</v>
      </c>
      <c r="D253" s="64" t="s">
        <v>351</v>
      </c>
      <c r="E253" s="106" t="s">
        <v>260</v>
      </c>
      <c r="F253" s="106" t="s">
        <v>486</v>
      </c>
      <c r="G253" s="12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  <c r="EB253" s="49"/>
      <c r="EC253" s="49"/>
      <c r="ED253" s="49"/>
      <c r="EE253" s="49"/>
      <c r="EF253" s="49"/>
      <c r="EG253" s="49"/>
      <c r="EH253" s="49"/>
      <c r="EI253" s="49"/>
      <c r="EJ253" s="49"/>
      <c r="EK253" s="49"/>
    </row>
    <row r="254" spans="1:141" s="105" customFormat="1" ht="12.75">
      <c r="A254" s="124" t="s">
        <v>22</v>
      </c>
      <c r="B254" s="124">
        <v>1</v>
      </c>
      <c r="C254" s="106" t="s">
        <v>26</v>
      </c>
      <c r="D254" s="64" t="s">
        <v>351</v>
      </c>
      <c r="E254" s="106" t="s">
        <v>260</v>
      </c>
      <c r="F254" s="106" t="s">
        <v>389</v>
      </c>
      <c r="G254" s="12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  <c r="EB254" s="49"/>
      <c r="EC254" s="49"/>
      <c r="ED254" s="49"/>
      <c r="EE254" s="49"/>
      <c r="EF254" s="49"/>
      <c r="EG254" s="49"/>
      <c r="EH254" s="49"/>
      <c r="EI254" s="49"/>
      <c r="EJ254" s="49"/>
      <c r="EK254" s="49"/>
    </row>
    <row r="255" spans="1:141" s="105" customFormat="1" ht="12.75">
      <c r="A255" s="124" t="s">
        <v>22</v>
      </c>
      <c r="B255" s="124">
        <v>3</v>
      </c>
      <c r="C255" s="106" t="s">
        <v>26</v>
      </c>
      <c r="D255" s="64" t="s">
        <v>351</v>
      </c>
      <c r="E255" s="106" t="s">
        <v>260</v>
      </c>
      <c r="F255" s="106" t="s">
        <v>486</v>
      </c>
      <c r="G255" s="12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  <c r="EB255" s="49"/>
      <c r="EC255" s="49"/>
      <c r="ED255" s="49"/>
      <c r="EE255" s="49"/>
      <c r="EF255" s="49"/>
      <c r="EG255" s="49"/>
      <c r="EH255" s="49"/>
      <c r="EI255" s="49"/>
      <c r="EJ255" s="49"/>
      <c r="EK255" s="49"/>
    </row>
    <row r="256" spans="1:141" s="105" customFormat="1" ht="12.75">
      <c r="A256" s="127" t="s">
        <v>183</v>
      </c>
      <c r="B256" s="127">
        <v>1</v>
      </c>
      <c r="C256" s="128" t="s">
        <v>397</v>
      </c>
      <c r="D256" s="64" t="s">
        <v>372</v>
      </c>
      <c r="E256" s="128"/>
      <c r="F256" s="128" t="s">
        <v>486</v>
      </c>
      <c r="G256" s="12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  <c r="DZ256" s="49"/>
      <c r="EA256" s="49"/>
      <c r="EB256" s="49"/>
      <c r="EC256" s="49"/>
      <c r="ED256" s="49"/>
      <c r="EE256" s="49"/>
      <c r="EF256" s="49"/>
      <c r="EG256" s="49"/>
      <c r="EH256" s="49"/>
      <c r="EI256" s="49"/>
      <c r="EJ256" s="49"/>
      <c r="EK256" s="49"/>
    </row>
    <row r="257" spans="1:141" s="105" customFormat="1" ht="12.75">
      <c r="A257" s="127" t="s">
        <v>11</v>
      </c>
      <c r="B257" s="127">
        <v>1</v>
      </c>
      <c r="C257" s="128" t="s">
        <v>12</v>
      </c>
      <c r="D257" s="64" t="s">
        <v>372</v>
      </c>
      <c r="E257" s="128"/>
      <c r="F257" s="128" t="s">
        <v>389</v>
      </c>
      <c r="G257" s="12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  <c r="EB257" s="49"/>
      <c r="EC257" s="49"/>
      <c r="ED257" s="49"/>
      <c r="EE257" s="49"/>
      <c r="EF257" s="49"/>
      <c r="EG257" s="49"/>
      <c r="EH257" s="49"/>
      <c r="EI257" s="49"/>
      <c r="EJ257" s="49"/>
      <c r="EK257" s="49"/>
    </row>
    <row r="258" spans="1:141" s="105" customFormat="1" ht="12.75">
      <c r="A258" s="123" t="s">
        <v>31</v>
      </c>
      <c r="B258" s="123">
        <v>1</v>
      </c>
      <c r="C258" s="114" t="s">
        <v>12</v>
      </c>
      <c r="D258" s="64" t="s">
        <v>372</v>
      </c>
      <c r="E258" s="114" t="s">
        <v>263</v>
      </c>
      <c r="F258" s="114" t="s">
        <v>309</v>
      </c>
      <c r="G258" s="12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  <c r="EB258" s="49"/>
      <c r="EC258" s="49"/>
      <c r="ED258" s="49"/>
      <c r="EE258" s="49"/>
      <c r="EF258" s="49"/>
      <c r="EG258" s="49"/>
      <c r="EH258" s="49"/>
      <c r="EI258" s="49"/>
      <c r="EJ258" s="49"/>
      <c r="EK258" s="49"/>
    </row>
    <row r="259" spans="1:141" s="105" customFormat="1" ht="12.75">
      <c r="A259" s="123" t="s">
        <v>31</v>
      </c>
      <c r="B259" s="123">
        <v>1</v>
      </c>
      <c r="C259" s="114" t="s">
        <v>12</v>
      </c>
      <c r="D259" s="64" t="s">
        <v>372</v>
      </c>
      <c r="E259" s="114" t="s">
        <v>263</v>
      </c>
      <c r="F259" s="114" t="s">
        <v>389</v>
      </c>
      <c r="G259" s="12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49"/>
      <c r="DP259" s="49"/>
      <c r="DQ259" s="49"/>
      <c r="DR259" s="49"/>
      <c r="DS259" s="49"/>
      <c r="DT259" s="49"/>
      <c r="DU259" s="49"/>
      <c r="DV259" s="49"/>
      <c r="DW259" s="49"/>
      <c r="DX259" s="49"/>
      <c r="DY259" s="49"/>
      <c r="DZ259" s="49"/>
      <c r="EA259" s="49"/>
      <c r="EB259" s="49"/>
      <c r="EC259" s="49"/>
      <c r="ED259" s="49"/>
      <c r="EE259" s="49"/>
      <c r="EF259" s="49"/>
      <c r="EG259" s="49"/>
      <c r="EH259" s="49"/>
      <c r="EI259" s="49"/>
      <c r="EJ259" s="49"/>
      <c r="EK259" s="49"/>
    </row>
    <row r="260" spans="1:141" s="105" customFormat="1" ht="12.75">
      <c r="A260" s="127" t="s">
        <v>31</v>
      </c>
      <c r="B260" s="127">
        <v>1</v>
      </c>
      <c r="C260" s="128" t="s">
        <v>12</v>
      </c>
      <c r="D260" s="64" t="s">
        <v>372</v>
      </c>
      <c r="E260" s="128"/>
      <c r="F260" s="128" t="s">
        <v>388</v>
      </c>
      <c r="G260" s="12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49"/>
      <c r="DP260" s="49"/>
      <c r="DQ260" s="49"/>
      <c r="DR260" s="49"/>
      <c r="DS260" s="49"/>
      <c r="DT260" s="49"/>
      <c r="DU260" s="49"/>
      <c r="DV260" s="49"/>
      <c r="DW260" s="49"/>
      <c r="DX260" s="49"/>
      <c r="DY260" s="49"/>
      <c r="DZ260" s="49"/>
      <c r="EA260" s="49"/>
      <c r="EB260" s="49"/>
      <c r="EC260" s="49"/>
      <c r="ED260" s="49"/>
      <c r="EE260" s="49"/>
      <c r="EF260" s="49"/>
      <c r="EG260" s="49"/>
      <c r="EH260" s="49"/>
      <c r="EI260" s="49"/>
      <c r="EJ260" s="49"/>
      <c r="EK260" s="49"/>
    </row>
    <row r="261" spans="1:141" s="105" customFormat="1" ht="12.75">
      <c r="A261" s="123" t="s">
        <v>10</v>
      </c>
      <c r="B261" s="123">
        <v>1</v>
      </c>
      <c r="C261" s="114" t="s">
        <v>314</v>
      </c>
      <c r="D261" s="64" t="s">
        <v>315</v>
      </c>
      <c r="E261" s="114" t="s">
        <v>263</v>
      </c>
      <c r="F261" s="114" t="s">
        <v>310</v>
      </c>
      <c r="G261" s="12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49"/>
      <c r="DP261" s="49"/>
      <c r="DQ261" s="49"/>
      <c r="DR261" s="49"/>
      <c r="DS261" s="49"/>
      <c r="DT261" s="49"/>
      <c r="DU261" s="49"/>
      <c r="DV261" s="49"/>
      <c r="DW261" s="49"/>
      <c r="DX261" s="49"/>
      <c r="DY261" s="49"/>
      <c r="DZ261" s="49"/>
      <c r="EA261" s="49"/>
      <c r="EB261" s="49"/>
      <c r="EC261" s="49"/>
      <c r="ED261" s="49"/>
      <c r="EE261" s="49"/>
      <c r="EF261" s="49"/>
      <c r="EG261" s="49"/>
      <c r="EH261" s="49"/>
      <c r="EI261" s="49"/>
      <c r="EJ261" s="49"/>
      <c r="EK261" s="49"/>
    </row>
    <row r="262" spans="1:141" s="105" customFormat="1" ht="12.75">
      <c r="A262" s="127" t="s">
        <v>11</v>
      </c>
      <c r="B262" s="127">
        <v>1</v>
      </c>
      <c r="C262" s="128" t="s">
        <v>12</v>
      </c>
      <c r="D262" s="64" t="s">
        <v>293</v>
      </c>
      <c r="E262" s="128"/>
      <c r="F262" s="128" t="s">
        <v>488</v>
      </c>
      <c r="G262" s="12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49"/>
      <c r="DP262" s="49"/>
      <c r="DQ262" s="49"/>
      <c r="DR262" s="49"/>
      <c r="DS262" s="49"/>
      <c r="DT262" s="49"/>
      <c r="DU262" s="49"/>
      <c r="DV262" s="49"/>
      <c r="DW262" s="49"/>
      <c r="DX262" s="49"/>
      <c r="DY262" s="49"/>
      <c r="DZ262" s="49"/>
      <c r="EA262" s="49"/>
      <c r="EB262" s="49"/>
      <c r="EC262" s="49"/>
      <c r="ED262" s="49"/>
      <c r="EE262" s="49"/>
      <c r="EF262" s="49"/>
      <c r="EG262" s="49"/>
      <c r="EH262" s="49"/>
      <c r="EI262" s="49"/>
      <c r="EJ262" s="49"/>
      <c r="EK262" s="49"/>
    </row>
    <row r="263" spans="1:141" s="105" customFormat="1" ht="12.75">
      <c r="A263" s="126" t="s">
        <v>31</v>
      </c>
      <c r="B263" s="126">
        <v>1</v>
      </c>
      <c r="C263" s="104" t="s">
        <v>12</v>
      </c>
      <c r="D263" s="64" t="s">
        <v>293</v>
      </c>
      <c r="E263" s="104" t="s">
        <v>294</v>
      </c>
      <c r="F263" s="126" t="s">
        <v>1</v>
      </c>
      <c r="G263" s="12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  <c r="EB263" s="49"/>
      <c r="EC263" s="49"/>
      <c r="ED263" s="49"/>
      <c r="EE263" s="49"/>
      <c r="EF263" s="49"/>
      <c r="EG263" s="49"/>
      <c r="EH263" s="49"/>
      <c r="EI263" s="49"/>
      <c r="EJ263" s="49"/>
      <c r="EK263" s="49"/>
    </row>
    <row r="264" spans="1:141" s="105" customFormat="1" ht="12.75">
      <c r="A264" s="127" t="s">
        <v>31</v>
      </c>
      <c r="B264" s="127">
        <v>1</v>
      </c>
      <c r="C264" s="128" t="s">
        <v>12</v>
      </c>
      <c r="D264" s="64" t="s">
        <v>293</v>
      </c>
      <c r="E264" s="128"/>
      <c r="F264" s="128" t="s">
        <v>486</v>
      </c>
      <c r="G264" s="12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  <c r="DQ264" s="49"/>
      <c r="DR264" s="49"/>
      <c r="DS264" s="49"/>
      <c r="DT264" s="49"/>
      <c r="DU264" s="49"/>
      <c r="DV264" s="49"/>
      <c r="DW264" s="49"/>
      <c r="DX264" s="49"/>
      <c r="DY264" s="49"/>
      <c r="DZ264" s="49"/>
      <c r="EA264" s="49"/>
      <c r="EB264" s="49"/>
      <c r="EC264" s="49"/>
      <c r="ED264" s="49"/>
      <c r="EE264" s="49"/>
      <c r="EF264" s="49"/>
      <c r="EG264" s="49"/>
      <c r="EH264" s="49"/>
      <c r="EI264" s="49"/>
      <c r="EJ264" s="49"/>
      <c r="EK264" s="49"/>
    </row>
    <row r="265" spans="1:141" s="105" customFormat="1" ht="12.75">
      <c r="A265" s="127" t="s">
        <v>31</v>
      </c>
      <c r="B265" s="127">
        <v>1</v>
      </c>
      <c r="C265" s="128" t="s">
        <v>12</v>
      </c>
      <c r="D265" s="64" t="s">
        <v>293</v>
      </c>
      <c r="E265" s="128"/>
      <c r="F265" s="128" t="s">
        <v>488</v>
      </c>
      <c r="G265" s="12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49"/>
      <c r="DP265" s="49"/>
      <c r="DQ265" s="49"/>
      <c r="DR265" s="49"/>
      <c r="DS265" s="49"/>
      <c r="DT265" s="49"/>
      <c r="DU265" s="49"/>
      <c r="DV265" s="49"/>
      <c r="DW265" s="49"/>
      <c r="DX265" s="49"/>
      <c r="DY265" s="49"/>
      <c r="DZ265" s="49"/>
      <c r="EA265" s="49"/>
      <c r="EB265" s="49"/>
      <c r="EC265" s="49"/>
      <c r="ED265" s="49"/>
      <c r="EE265" s="49"/>
      <c r="EF265" s="49"/>
      <c r="EG265" s="49"/>
      <c r="EH265" s="49"/>
      <c r="EI265" s="49"/>
      <c r="EJ265" s="49"/>
      <c r="EK265" s="49"/>
    </row>
    <row r="266" spans="1:141" s="105" customFormat="1" ht="12.75">
      <c r="A266" s="127" t="s">
        <v>11</v>
      </c>
      <c r="B266" s="127">
        <v>1</v>
      </c>
      <c r="C266" s="128" t="s">
        <v>12</v>
      </c>
      <c r="D266" s="64" t="s">
        <v>295</v>
      </c>
      <c r="E266" s="128"/>
      <c r="F266" s="128" t="s">
        <v>452</v>
      </c>
      <c r="G266" s="12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  <c r="DR266" s="49"/>
      <c r="DS266" s="49"/>
      <c r="DT266" s="49"/>
      <c r="DU266" s="49"/>
      <c r="DV266" s="49"/>
      <c r="DW266" s="49"/>
      <c r="DX266" s="49"/>
      <c r="DY266" s="49"/>
      <c r="DZ266" s="49"/>
      <c r="EA266" s="49"/>
      <c r="EB266" s="49"/>
      <c r="EC266" s="49"/>
      <c r="ED266" s="49"/>
      <c r="EE266" s="49"/>
      <c r="EF266" s="49"/>
      <c r="EG266" s="49"/>
      <c r="EH266" s="49"/>
      <c r="EI266" s="49"/>
      <c r="EJ266" s="49"/>
      <c r="EK266" s="49"/>
    </row>
    <row r="267" spans="1:141" s="105" customFormat="1" ht="12.75">
      <c r="A267" s="126" t="s">
        <v>31</v>
      </c>
      <c r="B267" s="126">
        <v>1</v>
      </c>
      <c r="C267" s="104" t="s">
        <v>12</v>
      </c>
      <c r="D267" s="64" t="s">
        <v>295</v>
      </c>
      <c r="E267" s="104" t="s">
        <v>294</v>
      </c>
      <c r="F267" s="126" t="s">
        <v>1</v>
      </c>
      <c r="G267" s="12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  <c r="DQ267" s="49"/>
      <c r="DR267" s="49"/>
      <c r="DS267" s="49"/>
      <c r="DT267" s="49"/>
      <c r="DU267" s="49"/>
      <c r="DV267" s="49"/>
      <c r="DW267" s="49"/>
      <c r="DX267" s="49"/>
      <c r="DY267" s="49"/>
      <c r="DZ267" s="49"/>
      <c r="EA267" s="49"/>
      <c r="EB267" s="49"/>
      <c r="EC267" s="49"/>
      <c r="ED267" s="49"/>
      <c r="EE267" s="49"/>
      <c r="EF267" s="49"/>
      <c r="EG267" s="49"/>
      <c r="EH267" s="49"/>
      <c r="EI267" s="49"/>
      <c r="EJ267" s="49"/>
      <c r="EK267" s="49"/>
    </row>
    <row r="268" spans="1:141" s="105" customFormat="1" ht="12.75">
      <c r="A268" s="124" t="s">
        <v>31</v>
      </c>
      <c r="B268" s="124">
        <v>1</v>
      </c>
      <c r="C268" s="106" t="s">
        <v>12</v>
      </c>
      <c r="D268" s="64" t="s">
        <v>290</v>
      </c>
      <c r="E268" s="106" t="s">
        <v>260</v>
      </c>
      <c r="F268" s="124" t="s">
        <v>1</v>
      </c>
      <c r="G268" s="12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  <c r="DD268" s="49"/>
      <c r="DE268" s="49"/>
      <c r="DF268" s="49"/>
      <c r="DG268" s="49"/>
      <c r="DH268" s="49"/>
      <c r="DI268" s="49"/>
      <c r="DJ268" s="49"/>
      <c r="DK268" s="49"/>
      <c r="DL268" s="49"/>
      <c r="DM268" s="49"/>
      <c r="DN268" s="49"/>
      <c r="DO268" s="49"/>
      <c r="DP268" s="49"/>
      <c r="DQ268" s="49"/>
      <c r="DR268" s="49"/>
      <c r="DS268" s="49"/>
      <c r="DT268" s="49"/>
      <c r="DU268" s="49"/>
      <c r="DV268" s="49"/>
      <c r="DW268" s="49"/>
      <c r="DX268" s="49"/>
      <c r="DY268" s="49"/>
      <c r="DZ268" s="49"/>
      <c r="EA268" s="49"/>
      <c r="EB268" s="49"/>
      <c r="EC268" s="49"/>
      <c r="ED268" s="49"/>
      <c r="EE268" s="49"/>
      <c r="EF268" s="49"/>
      <c r="EG268" s="49"/>
      <c r="EH268" s="49"/>
      <c r="EI268" s="49"/>
      <c r="EJ268" s="49"/>
      <c r="EK268" s="49"/>
    </row>
    <row r="269" spans="1:141" s="105" customFormat="1" ht="12.75">
      <c r="A269" s="123" t="s">
        <v>15</v>
      </c>
      <c r="B269" s="123">
        <v>1</v>
      </c>
      <c r="C269" s="114" t="s">
        <v>16</v>
      </c>
      <c r="D269" s="64" t="s">
        <v>270</v>
      </c>
      <c r="E269" s="114" t="s">
        <v>263</v>
      </c>
      <c r="F269" s="123" t="s">
        <v>1</v>
      </c>
      <c r="G269" s="12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  <c r="DQ269" s="49"/>
      <c r="DR269" s="49"/>
      <c r="DS269" s="49"/>
      <c r="DT269" s="49"/>
      <c r="DU269" s="49"/>
      <c r="DV269" s="49"/>
      <c r="DW269" s="49"/>
      <c r="DX269" s="49"/>
      <c r="DY269" s="49"/>
      <c r="DZ269" s="49"/>
      <c r="EA269" s="49"/>
      <c r="EB269" s="49"/>
      <c r="EC269" s="49"/>
      <c r="ED269" s="49"/>
      <c r="EE269" s="49"/>
      <c r="EF269" s="49"/>
      <c r="EG269" s="49"/>
      <c r="EH269" s="49"/>
      <c r="EI269" s="49"/>
      <c r="EJ269" s="49"/>
      <c r="EK269" s="49"/>
    </row>
    <row r="270" spans="1:141" s="105" customFormat="1" ht="12.75">
      <c r="A270" s="123" t="s">
        <v>10</v>
      </c>
      <c r="B270" s="123">
        <v>1</v>
      </c>
      <c r="C270" s="114" t="s">
        <v>312</v>
      </c>
      <c r="D270" s="64" t="s">
        <v>344</v>
      </c>
      <c r="E270" s="114" t="s">
        <v>263</v>
      </c>
      <c r="F270" s="114" t="s">
        <v>486</v>
      </c>
      <c r="G270" s="12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/>
      <c r="DX270" s="49"/>
      <c r="DY270" s="49"/>
      <c r="DZ270" s="49"/>
      <c r="EA270" s="49"/>
      <c r="EB270" s="49"/>
      <c r="EC270" s="49"/>
      <c r="ED270" s="49"/>
      <c r="EE270" s="49"/>
      <c r="EF270" s="49"/>
      <c r="EG270" s="49"/>
      <c r="EH270" s="49"/>
      <c r="EI270" s="49"/>
      <c r="EJ270" s="49"/>
      <c r="EK270" s="49"/>
    </row>
    <row r="271" spans="1:141" s="105" customFormat="1" ht="12.75">
      <c r="A271" s="123" t="s">
        <v>10</v>
      </c>
      <c r="B271" s="123">
        <v>1</v>
      </c>
      <c r="C271" s="114" t="s">
        <v>493</v>
      </c>
      <c r="D271" s="64" t="s">
        <v>344</v>
      </c>
      <c r="E271" s="114" t="s">
        <v>263</v>
      </c>
      <c r="F271" s="114" t="s">
        <v>488</v>
      </c>
      <c r="G271" s="12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49"/>
      <c r="DP271" s="49"/>
      <c r="DQ271" s="49"/>
      <c r="DR271" s="49"/>
      <c r="DS271" s="49"/>
      <c r="DT271" s="49"/>
      <c r="DU271" s="49"/>
      <c r="DV271" s="49"/>
      <c r="DW271" s="49"/>
      <c r="DX271" s="49"/>
      <c r="DY271" s="49"/>
      <c r="DZ271" s="49"/>
      <c r="EA271" s="49"/>
      <c r="EB271" s="49"/>
      <c r="EC271" s="49"/>
      <c r="ED271" s="49"/>
      <c r="EE271" s="49"/>
      <c r="EF271" s="49"/>
      <c r="EG271" s="49"/>
      <c r="EH271" s="49"/>
      <c r="EI271" s="49"/>
      <c r="EJ271" s="49"/>
      <c r="EK271" s="49"/>
    </row>
    <row r="272" spans="1:141" s="105" customFormat="1" ht="12.75">
      <c r="A272" s="123" t="s">
        <v>10</v>
      </c>
      <c r="B272" s="123">
        <v>1</v>
      </c>
      <c r="C272" s="114" t="s">
        <v>395</v>
      </c>
      <c r="D272" s="64" t="s">
        <v>344</v>
      </c>
      <c r="E272" s="114" t="s">
        <v>263</v>
      </c>
      <c r="F272" s="114" t="s">
        <v>388</v>
      </c>
      <c r="G272" s="12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  <c r="DQ272" s="49"/>
      <c r="DR272" s="49"/>
      <c r="DS272" s="49"/>
      <c r="DT272" s="49"/>
      <c r="DU272" s="49"/>
      <c r="DV272" s="49"/>
      <c r="DW272" s="49"/>
      <c r="DX272" s="49"/>
      <c r="DY272" s="49"/>
      <c r="DZ272" s="49"/>
      <c r="EA272" s="49"/>
      <c r="EB272" s="49"/>
      <c r="EC272" s="49"/>
      <c r="ED272" s="49"/>
      <c r="EE272" s="49"/>
      <c r="EF272" s="49"/>
      <c r="EG272" s="49"/>
      <c r="EH272" s="49"/>
      <c r="EI272" s="49"/>
      <c r="EJ272" s="49"/>
      <c r="EK272" s="49"/>
    </row>
    <row r="273" spans="1:141" s="105" customFormat="1" ht="12.75">
      <c r="A273" s="123" t="s">
        <v>22</v>
      </c>
      <c r="B273" s="123">
        <v>1</v>
      </c>
      <c r="C273" s="114" t="s">
        <v>341</v>
      </c>
      <c r="D273" s="64" t="s">
        <v>344</v>
      </c>
      <c r="E273" s="114" t="s">
        <v>263</v>
      </c>
      <c r="F273" s="114" t="s">
        <v>309</v>
      </c>
      <c r="G273" s="12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49"/>
      <c r="DP273" s="49"/>
      <c r="DQ273" s="49"/>
      <c r="DR273" s="49"/>
      <c r="DS273" s="49"/>
      <c r="DT273" s="49"/>
      <c r="DU273" s="49"/>
      <c r="DV273" s="49"/>
      <c r="DW273" s="49"/>
      <c r="DX273" s="49"/>
      <c r="DY273" s="49"/>
      <c r="DZ273" s="49"/>
      <c r="EA273" s="49"/>
      <c r="EB273" s="49"/>
      <c r="EC273" s="49"/>
      <c r="ED273" s="49"/>
      <c r="EE273" s="49"/>
      <c r="EF273" s="49"/>
      <c r="EG273" s="49"/>
      <c r="EH273" s="49"/>
      <c r="EI273" s="49"/>
      <c r="EJ273" s="49"/>
      <c r="EK273" s="49"/>
    </row>
    <row r="274" spans="1:141" s="105" customFormat="1" ht="12.75">
      <c r="A274" s="123" t="s">
        <v>22</v>
      </c>
      <c r="B274" s="123">
        <v>1</v>
      </c>
      <c r="C274" s="114" t="s">
        <v>341</v>
      </c>
      <c r="D274" s="64" t="s">
        <v>344</v>
      </c>
      <c r="E274" s="114" t="s">
        <v>263</v>
      </c>
      <c r="F274" s="114" t="s">
        <v>452</v>
      </c>
      <c r="G274" s="12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49"/>
      <c r="DP274" s="49"/>
      <c r="DQ274" s="49"/>
      <c r="DR274" s="49"/>
      <c r="DS274" s="49"/>
      <c r="DT274" s="49"/>
      <c r="DU274" s="49"/>
      <c r="DV274" s="49"/>
      <c r="DW274" s="49"/>
      <c r="DX274" s="49"/>
      <c r="DY274" s="49"/>
      <c r="DZ274" s="49"/>
      <c r="EA274" s="49"/>
      <c r="EB274" s="49"/>
      <c r="EC274" s="49"/>
      <c r="ED274" s="49"/>
      <c r="EE274" s="49"/>
      <c r="EF274" s="49"/>
      <c r="EG274" s="49"/>
      <c r="EH274" s="49"/>
      <c r="EI274" s="49"/>
      <c r="EJ274" s="49"/>
      <c r="EK274" s="49"/>
    </row>
    <row r="275" spans="1:141" s="105" customFormat="1" ht="12.75">
      <c r="A275" s="123" t="s">
        <v>22</v>
      </c>
      <c r="B275" s="123">
        <v>1</v>
      </c>
      <c r="C275" s="114" t="s">
        <v>25</v>
      </c>
      <c r="D275" s="64" t="s">
        <v>381</v>
      </c>
      <c r="E275" s="114" t="s">
        <v>263</v>
      </c>
      <c r="F275" s="114" t="s">
        <v>389</v>
      </c>
      <c r="G275" s="12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  <c r="DL275" s="49"/>
      <c r="DM275" s="49"/>
      <c r="DN275" s="49"/>
      <c r="DO275" s="49"/>
      <c r="DP275" s="49"/>
      <c r="DQ275" s="49"/>
      <c r="DR275" s="49"/>
      <c r="DS275" s="49"/>
      <c r="DT275" s="49"/>
      <c r="DU275" s="49"/>
      <c r="DV275" s="49"/>
      <c r="DW275" s="49"/>
      <c r="DX275" s="49"/>
      <c r="DY275" s="49"/>
      <c r="DZ275" s="49"/>
      <c r="EA275" s="49"/>
      <c r="EB275" s="49"/>
      <c r="EC275" s="49"/>
      <c r="ED275" s="49"/>
      <c r="EE275" s="49"/>
      <c r="EF275" s="49"/>
      <c r="EG275" s="49"/>
      <c r="EH275" s="49"/>
      <c r="EI275" s="49"/>
      <c r="EJ275" s="49"/>
      <c r="EK275" s="49"/>
    </row>
    <row r="276" spans="1:141" s="105" customFormat="1" ht="12.75">
      <c r="A276" s="125" t="s">
        <v>22</v>
      </c>
      <c r="B276" s="125">
        <v>1</v>
      </c>
      <c r="C276" s="108" t="s">
        <v>25</v>
      </c>
      <c r="D276" s="64" t="s">
        <v>381</v>
      </c>
      <c r="E276" s="108" t="s">
        <v>306</v>
      </c>
      <c r="F276" s="108" t="s">
        <v>389</v>
      </c>
      <c r="G276" s="12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49"/>
      <c r="DP276" s="49"/>
      <c r="DQ276" s="49"/>
      <c r="DR276" s="49"/>
      <c r="DS276" s="49"/>
      <c r="DT276" s="49"/>
      <c r="DU276" s="49"/>
      <c r="DV276" s="49"/>
      <c r="DW276" s="49"/>
      <c r="DX276" s="49"/>
      <c r="DY276" s="49"/>
      <c r="DZ276" s="49"/>
      <c r="EA276" s="49"/>
      <c r="EB276" s="49"/>
      <c r="EC276" s="49"/>
      <c r="ED276" s="49"/>
      <c r="EE276" s="49"/>
      <c r="EF276" s="49"/>
      <c r="EG276" s="49"/>
      <c r="EH276" s="49"/>
      <c r="EI276" s="49"/>
      <c r="EJ276" s="49"/>
      <c r="EK276" s="49"/>
    </row>
    <row r="277" spans="1:141" s="105" customFormat="1" ht="12.75">
      <c r="A277" s="123" t="s">
        <v>31</v>
      </c>
      <c r="B277" s="123">
        <v>1</v>
      </c>
      <c r="C277" s="114" t="s">
        <v>379</v>
      </c>
      <c r="D277" s="64" t="s">
        <v>381</v>
      </c>
      <c r="E277" s="114" t="s">
        <v>263</v>
      </c>
      <c r="F277" s="114" t="s">
        <v>310</v>
      </c>
      <c r="G277" s="12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  <c r="DQ277" s="49"/>
      <c r="DR277" s="49"/>
      <c r="DS277" s="49"/>
      <c r="DT277" s="49"/>
      <c r="DU277" s="49"/>
      <c r="DV277" s="49"/>
      <c r="DW277" s="49"/>
      <c r="DX277" s="49"/>
      <c r="DY277" s="49"/>
      <c r="DZ277" s="49"/>
      <c r="EA277" s="49"/>
      <c r="EB277" s="49"/>
      <c r="EC277" s="49"/>
      <c r="ED277" s="49"/>
      <c r="EE277" s="49"/>
      <c r="EF277" s="49"/>
      <c r="EG277" s="49"/>
      <c r="EH277" s="49"/>
      <c r="EI277" s="49"/>
      <c r="EJ277" s="49"/>
      <c r="EK277" s="49"/>
    </row>
    <row r="278" spans="1:141" s="105" customFormat="1" ht="12.75">
      <c r="A278" s="42" t="s">
        <v>22</v>
      </c>
      <c r="B278" s="42">
        <v>1</v>
      </c>
      <c r="C278" s="112" t="s">
        <v>26</v>
      </c>
      <c r="D278" s="64" t="s">
        <v>429</v>
      </c>
      <c r="E278" s="112" t="s">
        <v>282</v>
      </c>
      <c r="F278" s="112" t="s">
        <v>388</v>
      </c>
      <c r="G278" s="12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  <c r="DS278" s="49"/>
      <c r="DT278" s="49"/>
      <c r="DU278" s="49"/>
      <c r="DV278" s="49"/>
      <c r="DW278" s="49"/>
      <c r="DX278" s="49"/>
      <c r="DY278" s="49"/>
      <c r="DZ278" s="49"/>
      <c r="EA278" s="49"/>
      <c r="EB278" s="49"/>
      <c r="EC278" s="49"/>
      <c r="ED278" s="49"/>
      <c r="EE278" s="49"/>
      <c r="EF278" s="49"/>
      <c r="EG278" s="49"/>
      <c r="EH278" s="49"/>
      <c r="EI278" s="49"/>
      <c r="EJ278" s="49"/>
      <c r="EK278" s="49"/>
    </row>
    <row r="279" spans="1:141" s="105" customFormat="1" ht="12.75">
      <c r="A279" s="127" t="s">
        <v>17</v>
      </c>
      <c r="B279" s="127">
        <v>1</v>
      </c>
      <c r="C279" s="128" t="s">
        <v>18</v>
      </c>
      <c r="D279" s="64" t="s">
        <v>459</v>
      </c>
      <c r="E279" s="128"/>
      <c r="F279" s="128" t="s">
        <v>454</v>
      </c>
      <c r="G279" s="12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  <c r="DT279" s="49"/>
      <c r="DU279" s="49"/>
      <c r="DV279" s="49"/>
      <c r="DW279" s="49"/>
      <c r="DX279" s="49"/>
      <c r="DY279" s="49"/>
      <c r="DZ279" s="49"/>
      <c r="EA279" s="49"/>
      <c r="EB279" s="49"/>
      <c r="EC279" s="49"/>
      <c r="ED279" s="49"/>
      <c r="EE279" s="49"/>
      <c r="EF279" s="49"/>
      <c r="EG279" s="49"/>
      <c r="EH279" s="49"/>
      <c r="EI279" s="49"/>
      <c r="EJ279" s="49"/>
      <c r="EK279" s="49"/>
    </row>
    <row r="280" spans="1:141" s="105" customFormat="1" ht="12.75">
      <c r="A280" s="124" t="s">
        <v>17</v>
      </c>
      <c r="B280" s="124">
        <v>2</v>
      </c>
      <c r="C280" s="106" t="s">
        <v>18</v>
      </c>
      <c r="D280" s="64" t="s">
        <v>276</v>
      </c>
      <c r="E280" s="106" t="s">
        <v>260</v>
      </c>
      <c r="F280" s="124" t="s">
        <v>1</v>
      </c>
      <c r="G280" s="12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49"/>
      <c r="DF280" s="49"/>
      <c r="DG280" s="49"/>
      <c r="DH280" s="49"/>
      <c r="DI280" s="49"/>
      <c r="DJ280" s="49"/>
      <c r="DK280" s="49"/>
      <c r="DL280" s="49"/>
      <c r="DM280" s="49"/>
      <c r="DN280" s="49"/>
      <c r="DO280" s="49"/>
      <c r="DP280" s="49"/>
      <c r="DQ280" s="49"/>
      <c r="DR280" s="49"/>
      <c r="DS280" s="49"/>
      <c r="DT280" s="49"/>
      <c r="DU280" s="49"/>
      <c r="DV280" s="49"/>
      <c r="DW280" s="49"/>
      <c r="DX280" s="49"/>
      <c r="DY280" s="49"/>
      <c r="DZ280" s="49"/>
      <c r="EA280" s="49"/>
      <c r="EB280" s="49"/>
      <c r="EC280" s="49"/>
      <c r="ED280" s="49"/>
      <c r="EE280" s="49"/>
      <c r="EF280" s="49"/>
      <c r="EG280" s="49"/>
      <c r="EH280" s="49"/>
      <c r="EI280" s="49"/>
      <c r="EJ280" s="49"/>
      <c r="EK280" s="49"/>
    </row>
    <row r="281" spans="1:141" s="105" customFormat="1" ht="12.75">
      <c r="A281" s="42" t="s">
        <v>31</v>
      </c>
      <c r="B281" s="42">
        <v>1</v>
      </c>
      <c r="C281" s="112" t="s">
        <v>298</v>
      </c>
      <c r="D281" s="64" t="s">
        <v>299</v>
      </c>
      <c r="E281" s="112" t="s">
        <v>282</v>
      </c>
      <c r="F281" s="42" t="s">
        <v>1</v>
      </c>
      <c r="G281" s="12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  <c r="DL281" s="49"/>
      <c r="DM281" s="49"/>
      <c r="DN281" s="49"/>
      <c r="DO281" s="49"/>
      <c r="DP281" s="49"/>
      <c r="DQ281" s="49"/>
      <c r="DR281" s="49"/>
      <c r="DS281" s="49"/>
      <c r="DT281" s="49"/>
      <c r="DU281" s="49"/>
      <c r="DV281" s="49"/>
      <c r="DW281" s="49"/>
      <c r="DX281" s="49"/>
      <c r="DY281" s="49"/>
      <c r="DZ281" s="49"/>
      <c r="EA281" s="49"/>
      <c r="EB281" s="49"/>
      <c r="EC281" s="49"/>
      <c r="ED281" s="49"/>
      <c r="EE281" s="49"/>
      <c r="EF281" s="49"/>
      <c r="EG281" s="49"/>
      <c r="EH281" s="49"/>
      <c r="EI281" s="49"/>
      <c r="EJ281" s="49"/>
      <c r="EK281" s="49"/>
    </row>
    <row r="282" spans="1:141" s="105" customFormat="1" ht="12.75">
      <c r="A282" s="124" t="s">
        <v>29</v>
      </c>
      <c r="B282" s="124">
        <v>1</v>
      </c>
      <c r="C282" s="106" t="s">
        <v>189</v>
      </c>
      <c r="D282" s="64" t="s">
        <v>288</v>
      </c>
      <c r="E282" s="106" t="s">
        <v>260</v>
      </c>
      <c r="F282" s="124" t="s">
        <v>1</v>
      </c>
      <c r="G282" s="12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  <c r="DL282" s="49"/>
      <c r="DM282" s="49"/>
      <c r="DN282" s="49"/>
      <c r="DO282" s="49"/>
      <c r="DP282" s="49"/>
      <c r="DQ282" s="49"/>
      <c r="DR282" s="49"/>
      <c r="DS282" s="49"/>
      <c r="DT282" s="49"/>
      <c r="DU282" s="49"/>
      <c r="DV282" s="49"/>
      <c r="DW282" s="49"/>
      <c r="DX282" s="49"/>
      <c r="DY282" s="49"/>
      <c r="DZ282" s="49"/>
      <c r="EA282" s="49"/>
      <c r="EB282" s="49"/>
      <c r="EC282" s="49"/>
      <c r="ED282" s="49"/>
      <c r="EE282" s="49"/>
      <c r="EF282" s="49"/>
      <c r="EG282" s="49"/>
      <c r="EH282" s="49"/>
      <c r="EI282" s="49"/>
      <c r="EJ282" s="49"/>
      <c r="EK282" s="49"/>
    </row>
    <row r="283" spans="1:141" s="105" customFormat="1" ht="12.75">
      <c r="A283" s="126" t="s">
        <v>17</v>
      </c>
      <c r="B283" s="126">
        <v>1</v>
      </c>
      <c r="C283" s="104" t="s">
        <v>18</v>
      </c>
      <c r="D283" s="64" t="s">
        <v>414</v>
      </c>
      <c r="E283" s="104" t="s">
        <v>294</v>
      </c>
      <c r="F283" s="104" t="s">
        <v>388</v>
      </c>
      <c r="G283" s="12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49"/>
      <c r="DP283" s="49"/>
      <c r="DQ283" s="49"/>
      <c r="DR283" s="49"/>
      <c r="DS283" s="49"/>
      <c r="DT283" s="49"/>
      <c r="DU283" s="49"/>
      <c r="DV283" s="49"/>
      <c r="DW283" s="49"/>
      <c r="DX283" s="49"/>
      <c r="DY283" s="49"/>
      <c r="DZ283" s="49"/>
      <c r="EA283" s="49"/>
      <c r="EB283" s="49"/>
      <c r="EC283" s="49"/>
      <c r="ED283" s="49"/>
      <c r="EE283" s="49"/>
      <c r="EF283" s="49"/>
      <c r="EG283" s="49"/>
      <c r="EH283" s="49"/>
      <c r="EI283" s="49"/>
      <c r="EJ283" s="49"/>
      <c r="EK283" s="49"/>
    </row>
    <row r="284" spans="1:141" s="105" customFormat="1" ht="12.75">
      <c r="A284" s="124" t="s">
        <v>11</v>
      </c>
      <c r="B284" s="124">
        <v>1</v>
      </c>
      <c r="C284" s="106" t="s">
        <v>12</v>
      </c>
      <c r="D284" s="64" t="s">
        <v>317</v>
      </c>
      <c r="E284" s="106" t="s">
        <v>260</v>
      </c>
      <c r="F284" s="106" t="s">
        <v>309</v>
      </c>
      <c r="G284" s="12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49"/>
      <c r="DP284" s="49"/>
      <c r="DQ284" s="49"/>
      <c r="DR284" s="49"/>
      <c r="DS284" s="49"/>
      <c r="DT284" s="49"/>
      <c r="DU284" s="49"/>
      <c r="DV284" s="49"/>
      <c r="DW284" s="49"/>
      <c r="DX284" s="49"/>
      <c r="DY284" s="49"/>
      <c r="DZ284" s="49"/>
      <c r="EA284" s="49"/>
      <c r="EB284" s="49"/>
      <c r="EC284" s="49"/>
      <c r="ED284" s="49"/>
      <c r="EE284" s="49"/>
      <c r="EF284" s="49"/>
      <c r="EG284" s="49"/>
      <c r="EH284" s="49"/>
      <c r="EI284" s="49"/>
      <c r="EJ284" s="49"/>
      <c r="EK284" s="49"/>
    </row>
    <row r="285" spans="1:141" s="105" customFormat="1" ht="12.75">
      <c r="A285" s="127" t="s">
        <v>11</v>
      </c>
      <c r="B285" s="127">
        <v>3</v>
      </c>
      <c r="C285" s="128" t="s">
        <v>12</v>
      </c>
      <c r="D285" s="64" t="s">
        <v>317</v>
      </c>
      <c r="E285" s="128"/>
      <c r="F285" s="128" t="s">
        <v>486</v>
      </c>
      <c r="G285" s="12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  <c r="DA285" s="49"/>
      <c r="DB285" s="49"/>
      <c r="DC285" s="49"/>
      <c r="DD285" s="49"/>
      <c r="DE285" s="49"/>
      <c r="DF285" s="49"/>
      <c r="DG285" s="49"/>
      <c r="DH285" s="49"/>
      <c r="DI285" s="49"/>
      <c r="DJ285" s="49"/>
      <c r="DK285" s="49"/>
      <c r="DL285" s="49"/>
      <c r="DM285" s="49"/>
      <c r="DN285" s="49"/>
      <c r="DO285" s="49"/>
      <c r="DP285" s="49"/>
      <c r="DQ285" s="49"/>
      <c r="DR285" s="49"/>
      <c r="DS285" s="49"/>
      <c r="DT285" s="49"/>
      <c r="DU285" s="49"/>
      <c r="DV285" s="49"/>
      <c r="DW285" s="49"/>
      <c r="DX285" s="49"/>
      <c r="DY285" s="49"/>
      <c r="DZ285" s="49"/>
      <c r="EA285" s="49"/>
      <c r="EB285" s="49"/>
      <c r="EC285" s="49"/>
      <c r="ED285" s="49"/>
      <c r="EE285" s="49"/>
      <c r="EF285" s="49"/>
      <c r="EG285" s="49"/>
      <c r="EH285" s="49"/>
      <c r="EI285" s="49"/>
      <c r="EJ285" s="49"/>
      <c r="EK285" s="49"/>
    </row>
    <row r="286" spans="1:141" s="105" customFormat="1" ht="12.75">
      <c r="A286" s="127" t="s">
        <v>11</v>
      </c>
      <c r="B286" s="127">
        <v>1</v>
      </c>
      <c r="C286" s="128" t="s">
        <v>12</v>
      </c>
      <c r="D286" s="64" t="s">
        <v>317</v>
      </c>
      <c r="E286" s="128"/>
      <c r="F286" s="128" t="s">
        <v>488</v>
      </c>
      <c r="G286" s="12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  <c r="DL286" s="49"/>
      <c r="DM286" s="49"/>
      <c r="DN286" s="49"/>
      <c r="DO286" s="49"/>
      <c r="DP286" s="49"/>
      <c r="DQ286" s="49"/>
      <c r="DR286" s="49"/>
      <c r="DS286" s="49"/>
      <c r="DT286" s="49"/>
      <c r="DU286" s="49"/>
      <c r="DV286" s="49"/>
      <c r="DW286" s="49"/>
      <c r="DX286" s="49"/>
      <c r="DY286" s="49"/>
      <c r="DZ286" s="49"/>
      <c r="EA286" s="49"/>
      <c r="EB286" s="49"/>
      <c r="EC286" s="49"/>
      <c r="ED286" s="49"/>
      <c r="EE286" s="49"/>
      <c r="EF286" s="49"/>
      <c r="EG286" s="49"/>
      <c r="EH286" s="49"/>
      <c r="EI286" s="49"/>
      <c r="EJ286" s="49"/>
      <c r="EK286" s="49"/>
    </row>
    <row r="287" spans="1:141" s="105" customFormat="1" ht="12.75">
      <c r="A287" s="127" t="s">
        <v>11</v>
      </c>
      <c r="B287" s="127">
        <v>2</v>
      </c>
      <c r="C287" s="128" t="s">
        <v>12</v>
      </c>
      <c r="D287" s="64" t="s">
        <v>317</v>
      </c>
      <c r="E287" s="128"/>
      <c r="F287" s="128" t="s">
        <v>454</v>
      </c>
      <c r="G287" s="12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  <c r="DD287" s="49"/>
      <c r="DE287" s="49"/>
      <c r="DF287" s="49"/>
      <c r="DG287" s="49"/>
      <c r="DH287" s="49"/>
      <c r="DI287" s="49"/>
      <c r="DJ287" s="49"/>
      <c r="DK287" s="49"/>
      <c r="DL287" s="49"/>
      <c r="DM287" s="49"/>
      <c r="DN287" s="49"/>
      <c r="DO287" s="49"/>
      <c r="DP287" s="49"/>
      <c r="DQ287" s="49"/>
      <c r="DR287" s="49"/>
      <c r="DS287" s="49"/>
      <c r="DT287" s="49"/>
      <c r="DU287" s="49"/>
      <c r="DV287" s="49"/>
      <c r="DW287" s="49"/>
      <c r="DX287" s="49"/>
      <c r="DY287" s="49"/>
      <c r="DZ287" s="49"/>
      <c r="EA287" s="49"/>
      <c r="EB287" s="49"/>
      <c r="EC287" s="49"/>
      <c r="ED287" s="49"/>
      <c r="EE287" s="49"/>
      <c r="EF287" s="49"/>
      <c r="EG287" s="49"/>
      <c r="EH287" s="49"/>
      <c r="EI287" s="49"/>
      <c r="EJ287" s="49"/>
      <c r="EK287" s="49"/>
    </row>
    <row r="288" spans="1:141" s="105" customFormat="1" ht="12.75">
      <c r="A288" s="127" t="s">
        <v>11</v>
      </c>
      <c r="B288" s="127">
        <v>1</v>
      </c>
      <c r="C288" s="128" t="s">
        <v>296</v>
      </c>
      <c r="D288" s="64" t="s">
        <v>317</v>
      </c>
      <c r="E288" s="128"/>
      <c r="F288" s="128" t="s">
        <v>454</v>
      </c>
      <c r="G288" s="12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  <c r="DK288" s="49"/>
      <c r="DL288" s="49"/>
      <c r="DM288" s="49"/>
      <c r="DN288" s="49"/>
      <c r="DO288" s="49"/>
      <c r="DP288" s="49"/>
      <c r="DQ288" s="49"/>
      <c r="DR288" s="49"/>
      <c r="DS288" s="49"/>
      <c r="DT288" s="49"/>
      <c r="DU288" s="49"/>
      <c r="DV288" s="49"/>
      <c r="DW288" s="49"/>
      <c r="DX288" s="49"/>
      <c r="DY288" s="49"/>
      <c r="DZ288" s="49"/>
      <c r="EA288" s="49"/>
      <c r="EB288" s="49"/>
      <c r="EC288" s="49"/>
      <c r="ED288" s="49"/>
      <c r="EE288" s="49"/>
      <c r="EF288" s="49"/>
      <c r="EG288" s="49"/>
      <c r="EH288" s="49"/>
      <c r="EI288" s="49"/>
      <c r="EJ288" s="49"/>
      <c r="EK288" s="49"/>
    </row>
    <row r="289" spans="1:141" s="105" customFormat="1" ht="12.75">
      <c r="A289" s="123" t="s">
        <v>31</v>
      </c>
      <c r="B289" s="123">
        <v>1</v>
      </c>
      <c r="C289" s="114" t="s">
        <v>12</v>
      </c>
      <c r="D289" s="64" t="s">
        <v>317</v>
      </c>
      <c r="E289" s="114" t="s">
        <v>263</v>
      </c>
      <c r="F289" s="114" t="s">
        <v>488</v>
      </c>
      <c r="G289" s="12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  <c r="DK289" s="49"/>
      <c r="DL289" s="49"/>
      <c r="DM289" s="49"/>
      <c r="DN289" s="49"/>
      <c r="DO289" s="49"/>
      <c r="DP289" s="49"/>
      <c r="DQ289" s="49"/>
      <c r="DR289" s="49"/>
      <c r="DS289" s="49"/>
      <c r="DT289" s="49"/>
      <c r="DU289" s="49"/>
      <c r="DV289" s="49"/>
      <c r="DW289" s="49"/>
      <c r="DX289" s="49"/>
      <c r="DY289" s="49"/>
      <c r="DZ289" s="49"/>
      <c r="EA289" s="49"/>
      <c r="EB289" s="49"/>
      <c r="EC289" s="49"/>
      <c r="ED289" s="49"/>
      <c r="EE289" s="49"/>
      <c r="EF289" s="49"/>
      <c r="EG289" s="49"/>
      <c r="EH289" s="49"/>
      <c r="EI289" s="49"/>
      <c r="EJ289" s="49"/>
      <c r="EK289" s="49"/>
    </row>
    <row r="290" spans="1:141" s="105" customFormat="1" ht="12.75">
      <c r="A290" s="123" t="s">
        <v>31</v>
      </c>
      <c r="B290" s="123">
        <v>1</v>
      </c>
      <c r="C290" s="114" t="s">
        <v>296</v>
      </c>
      <c r="D290" s="64" t="s">
        <v>317</v>
      </c>
      <c r="E290" s="114" t="s">
        <v>263</v>
      </c>
      <c r="F290" s="114" t="s">
        <v>310</v>
      </c>
      <c r="G290" s="12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  <c r="DL290" s="49"/>
      <c r="DM290" s="49"/>
      <c r="DN290" s="49"/>
      <c r="DO290" s="49"/>
      <c r="DP290" s="49"/>
      <c r="DQ290" s="49"/>
      <c r="DR290" s="49"/>
      <c r="DS290" s="49"/>
      <c r="DT290" s="49"/>
      <c r="DU290" s="49"/>
      <c r="DV290" s="49"/>
      <c r="DW290" s="49"/>
      <c r="DX290" s="49"/>
      <c r="DY290" s="49"/>
      <c r="DZ290" s="49"/>
      <c r="EA290" s="49"/>
      <c r="EB290" s="49"/>
      <c r="EC290" s="49"/>
      <c r="ED290" s="49"/>
      <c r="EE290" s="49"/>
      <c r="EF290" s="49"/>
      <c r="EG290" s="49"/>
      <c r="EH290" s="49"/>
      <c r="EI290" s="49"/>
      <c r="EJ290" s="49"/>
      <c r="EK290" s="49"/>
    </row>
    <row r="291" spans="1:141" s="105" customFormat="1" ht="12.75">
      <c r="A291" s="127" t="s">
        <v>31</v>
      </c>
      <c r="B291" s="127">
        <v>1</v>
      </c>
      <c r="C291" s="128" t="s">
        <v>296</v>
      </c>
      <c r="D291" s="64" t="s">
        <v>317</v>
      </c>
      <c r="E291" s="128"/>
      <c r="F291" s="128" t="s">
        <v>488</v>
      </c>
      <c r="G291" s="12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  <c r="DK291" s="49"/>
      <c r="DL291" s="49"/>
      <c r="DM291" s="49"/>
      <c r="DN291" s="49"/>
      <c r="DO291" s="49"/>
      <c r="DP291" s="49"/>
      <c r="DQ291" s="49"/>
      <c r="DR291" s="49"/>
      <c r="DS291" s="49"/>
      <c r="DT291" s="49"/>
      <c r="DU291" s="49"/>
      <c r="DV291" s="49"/>
      <c r="DW291" s="49"/>
      <c r="DX291" s="49"/>
      <c r="DY291" s="49"/>
      <c r="DZ291" s="49"/>
      <c r="EA291" s="49"/>
      <c r="EB291" s="49"/>
      <c r="EC291" s="49"/>
      <c r="ED291" s="49"/>
      <c r="EE291" s="49"/>
      <c r="EF291" s="49"/>
      <c r="EG291" s="49"/>
      <c r="EH291" s="49"/>
      <c r="EI291" s="49"/>
      <c r="EJ291" s="49"/>
      <c r="EK291" s="49"/>
    </row>
    <row r="292" spans="1:141" s="105" customFormat="1" ht="12.75">
      <c r="A292" s="123" t="s">
        <v>11</v>
      </c>
      <c r="B292" s="123">
        <v>1</v>
      </c>
      <c r="C292" s="114" t="s">
        <v>12</v>
      </c>
      <c r="D292" s="64" t="s">
        <v>500</v>
      </c>
      <c r="E292" s="114" t="s">
        <v>263</v>
      </c>
      <c r="F292" s="114" t="s">
        <v>486</v>
      </c>
      <c r="G292" s="12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  <c r="DK292" s="49"/>
      <c r="DL292" s="49"/>
      <c r="DM292" s="49"/>
      <c r="DN292" s="49"/>
      <c r="DO292" s="49"/>
      <c r="DP292" s="49"/>
      <c r="DQ292" s="49"/>
      <c r="DR292" s="49"/>
      <c r="DS292" s="49"/>
      <c r="DT292" s="49"/>
      <c r="DU292" s="49"/>
      <c r="DV292" s="49"/>
      <c r="DW292" s="49"/>
      <c r="DX292" s="49"/>
      <c r="DY292" s="49"/>
      <c r="DZ292" s="49"/>
      <c r="EA292" s="49"/>
      <c r="EB292" s="49"/>
      <c r="EC292" s="49"/>
      <c r="ED292" s="49"/>
      <c r="EE292" s="49"/>
      <c r="EF292" s="49"/>
      <c r="EG292" s="49"/>
      <c r="EH292" s="49"/>
      <c r="EI292" s="49"/>
      <c r="EJ292" s="49"/>
      <c r="EK292" s="49"/>
    </row>
    <row r="293" spans="1:141" s="105" customFormat="1" ht="12.75">
      <c r="A293" s="124" t="s">
        <v>11</v>
      </c>
      <c r="B293" s="124">
        <v>1</v>
      </c>
      <c r="C293" s="106" t="s">
        <v>12</v>
      </c>
      <c r="D293" s="64" t="s">
        <v>500</v>
      </c>
      <c r="E293" s="106" t="s">
        <v>260</v>
      </c>
      <c r="F293" s="106" t="s">
        <v>486</v>
      </c>
      <c r="G293" s="12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  <c r="DD293" s="49"/>
      <c r="DE293" s="49"/>
      <c r="DF293" s="49"/>
      <c r="DG293" s="49"/>
      <c r="DH293" s="49"/>
      <c r="DI293" s="49"/>
      <c r="DJ293" s="49"/>
      <c r="DK293" s="49"/>
      <c r="DL293" s="49"/>
      <c r="DM293" s="49"/>
      <c r="DN293" s="49"/>
      <c r="DO293" s="49"/>
      <c r="DP293" s="49"/>
      <c r="DQ293" s="49"/>
      <c r="DR293" s="49"/>
      <c r="DS293" s="49"/>
      <c r="DT293" s="49"/>
      <c r="DU293" s="49"/>
      <c r="DV293" s="49"/>
      <c r="DW293" s="49"/>
      <c r="DX293" s="49"/>
      <c r="DY293" s="49"/>
      <c r="DZ293" s="49"/>
      <c r="EA293" s="49"/>
      <c r="EB293" s="49"/>
      <c r="EC293" s="49"/>
      <c r="ED293" s="49"/>
      <c r="EE293" s="49"/>
      <c r="EF293" s="49"/>
      <c r="EG293" s="49"/>
      <c r="EH293" s="49"/>
      <c r="EI293" s="49"/>
      <c r="EJ293" s="49"/>
      <c r="EK293" s="49"/>
    </row>
    <row r="294" spans="1:141" s="105" customFormat="1" ht="12.75">
      <c r="A294" s="124" t="s">
        <v>75</v>
      </c>
      <c r="B294" s="124">
        <v>1</v>
      </c>
      <c r="C294" s="106" t="s">
        <v>258</v>
      </c>
      <c r="D294" s="64" t="s">
        <v>259</v>
      </c>
      <c r="E294" s="106" t="s">
        <v>260</v>
      </c>
      <c r="F294" s="124" t="s">
        <v>1</v>
      </c>
      <c r="G294" s="12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  <c r="DK294" s="49"/>
      <c r="DL294" s="49"/>
      <c r="DM294" s="49"/>
      <c r="DN294" s="49"/>
      <c r="DO294" s="49"/>
      <c r="DP294" s="49"/>
      <c r="DQ294" s="49"/>
      <c r="DR294" s="49"/>
      <c r="DS294" s="49"/>
      <c r="DT294" s="49"/>
      <c r="DU294" s="49"/>
      <c r="DV294" s="49"/>
      <c r="DW294" s="49"/>
      <c r="DX294" s="49"/>
      <c r="DY294" s="49"/>
      <c r="DZ294" s="49"/>
      <c r="EA294" s="49"/>
      <c r="EB294" s="49"/>
      <c r="EC294" s="49"/>
      <c r="ED294" s="49"/>
      <c r="EE294" s="49"/>
      <c r="EF294" s="49"/>
      <c r="EG294" s="49"/>
      <c r="EH294" s="49"/>
      <c r="EI294" s="49"/>
      <c r="EJ294" s="49"/>
      <c r="EK294" s="49"/>
    </row>
    <row r="295" spans="1:141" s="105" customFormat="1" ht="12.75">
      <c r="A295" s="124" t="s">
        <v>15</v>
      </c>
      <c r="B295" s="124">
        <v>1</v>
      </c>
      <c r="C295" s="106" t="s">
        <v>16</v>
      </c>
      <c r="D295" s="64" t="s">
        <v>333</v>
      </c>
      <c r="E295" s="106" t="s">
        <v>260</v>
      </c>
      <c r="F295" s="106" t="s">
        <v>388</v>
      </c>
      <c r="G295" s="12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  <c r="DK295" s="49"/>
      <c r="DL295" s="49"/>
      <c r="DM295" s="49"/>
      <c r="DN295" s="49"/>
      <c r="DO295" s="49"/>
      <c r="DP295" s="49"/>
      <c r="DQ295" s="49"/>
      <c r="DR295" s="49"/>
      <c r="DS295" s="49"/>
      <c r="DT295" s="49"/>
      <c r="DU295" s="49"/>
      <c r="DV295" s="49"/>
      <c r="DW295" s="49"/>
      <c r="DX295" s="49"/>
      <c r="DY295" s="49"/>
      <c r="DZ295" s="49"/>
      <c r="EA295" s="49"/>
      <c r="EB295" s="49"/>
      <c r="EC295" s="49"/>
      <c r="ED295" s="49"/>
      <c r="EE295" s="49"/>
      <c r="EF295" s="49"/>
      <c r="EG295" s="49"/>
      <c r="EH295" s="49"/>
      <c r="EI295" s="49"/>
      <c r="EJ295" s="49"/>
      <c r="EK295" s="49"/>
    </row>
    <row r="296" spans="1:141" s="105" customFormat="1" ht="12.75">
      <c r="A296" s="127" t="s">
        <v>15</v>
      </c>
      <c r="B296" s="127">
        <v>1</v>
      </c>
      <c r="C296" s="128" t="s">
        <v>16</v>
      </c>
      <c r="D296" s="64" t="s">
        <v>333</v>
      </c>
      <c r="E296" s="128"/>
      <c r="F296" s="128" t="s">
        <v>490</v>
      </c>
      <c r="G296" s="12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  <c r="DK296" s="49"/>
      <c r="DL296" s="49"/>
      <c r="DM296" s="49"/>
      <c r="DN296" s="49"/>
      <c r="DO296" s="49"/>
      <c r="DP296" s="49"/>
      <c r="DQ296" s="49"/>
      <c r="DR296" s="49"/>
      <c r="DS296" s="49"/>
      <c r="DT296" s="49"/>
      <c r="DU296" s="49"/>
      <c r="DV296" s="49"/>
      <c r="DW296" s="49"/>
      <c r="DX296" s="49"/>
      <c r="DY296" s="49"/>
      <c r="DZ296" s="49"/>
      <c r="EA296" s="49"/>
      <c r="EB296" s="49"/>
      <c r="EC296" s="49"/>
      <c r="ED296" s="49"/>
      <c r="EE296" s="49"/>
      <c r="EF296" s="49"/>
      <c r="EG296" s="49"/>
      <c r="EH296" s="49"/>
      <c r="EI296" s="49"/>
      <c r="EJ296" s="49"/>
      <c r="EK296" s="49"/>
    </row>
    <row r="297" spans="1:141" s="105" customFormat="1" ht="12.75">
      <c r="A297" s="123" t="s">
        <v>17</v>
      </c>
      <c r="B297" s="123">
        <v>1</v>
      </c>
      <c r="C297" s="114" t="s">
        <v>18</v>
      </c>
      <c r="D297" s="64" t="s">
        <v>333</v>
      </c>
      <c r="E297" s="114" t="s">
        <v>263</v>
      </c>
      <c r="F297" s="114" t="s">
        <v>310</v>
      </c>
      <c r="G297" s="12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  <c r="DK297" s="49"/>
      <c r="DL297" s="49"/>
      <c r="DM297" s="49"/>
      <c r="DN297" s="49"/>
      <c r="DO297" s="49"/>
      <c r="DP297" s="49"/>
      <c r="DQ297" s="49"/>
      <c r="DR297" s="49"/>
      <c r="DS297" s="49"/>
      <c r="DT297" s="49"/>
      <c r="DU297" s="49"/>
      <c r="DV297" s="49"/>
      <c r="DW297" s="49"/>
      <c r="DX297" s="49"/>
      <c r="DY297" s="49"/>
      <c r="DZ297" s="49"/>
      <c r="EA297" s="49"/>
      <c r="EB297" s="49"/>
      <c r="EC297" s="49"/>
      <c r="ED297" s="49"/>
      <c r="EE297" s="49"/>
      <c r="EF297" s="49"/>
      <c r="EG297" s="49"/>
      <c r="EH297" s="49"/>
      <c r="EI297" s="49"/>
      <c r="EJ297" s="49"/>
      <c r="EK297" s="49"/>
    </row>
    <row r="298" spans="1:141" s="105" customFormat="1" ht="12.75">
      <c r="A298" s="123" t="s">
        <v>22</v>
      </c>
      <c r="B298" s="123">
        <v>1</v>
      </c>
      <c r="C298" s="114" t="s">
        <v>341</v>
      </c>
      <c r="D298" s="64" t="s">
        <v>333</v>
      </c>
      <c r="E298" s="114" t="s">
        <v>263</v>
      </c>
      <c r="F298" s="114" t="s">
        <v>486</v>
      </c>
      <c r="G298" s="12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  <c r="DK298" s="49"/>
      <c r="DL298" s="49"/>
      <c r="DM298" s="49"/>
      <c r="DN298" s="49"/>
      <c r="DO298" s="49"/>
      <c r="DP298" s="49"/>
      <c r="DQ298" s="49"/>
      <c r="DR298" s="49"/>
      <c r="DS298" s="49"/>
      <c r="DT298" s="49"/>
      <c r="DU298" s="49"/>
      <c r="DV298" s="49"/>
      <c r="DW298" s="49"/>
      <c r="DX298" s="49"/>
      <c r="DY298" s="49"/>
      <c r="DZ298" s="49"/>
      <c r="EA298" s="49"/>
      <c r="EB298" s="49"/>
      <c r="EC298" s="49"/>
      <c r="ED298" s="49"/>
      <c r="EE298" s="49"/>
      <c r="EF298" s="49"/>
      <c r="EG298" s="49"/>
      <c r="EH298" s="49"/>
      <c r="EI298" s="49"/>
      <c r="EJ298" s="49"/>
      <c r="EK298" s="49"/>
    </row>
    <row r="299" spans="1:141" s="105" customFormat="1" ht="12.75">
      <c r="A299" s="124" t="s">
        <v>22</v>
      </c>
      <c r="B299" s="124">
        <v>2</v>
      </c>
      <c r="C299" s="106" t="s">
        <v>341</v>
      </c>
      <c r="D299" s="64" t="s">
        <v>333</v>
      </c>
      <c r="E299" s="106" t="s">
        <v>260</v>
      </c>
      <c r="F299" s="106" t="s">
        <v>486</v>
      </c>
      <c r="G299" s="12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  <c r="DK299" s="49"/>
      <c r="DL299" s="49"/>
      <c r="DM299" s="49"/>
      <c r="DN299" s="49"/>
      <c r="DO299" s="49"/>
      <c r="DP299" s="49"/>
      <c r="DQ299" s="49"/>
      <c r="DR299" s="49"/>
      <c r="DS299" s="49"/>
      <c r="DT299" s="49"/>
      <c r="DU299" s="49"/>
      <c r="DV299" s="49"/>
      <c r="DW299" s="49"/>
      <c r="DX299" s="49"/>
      <c r="DY299" s="49"/>
      <c r="DZ299" s="49"/>
      <c r="EA299" s="49"/>
      <c r="EB299" s="49"/>
      <c r="EC299" s="49"/>
      <c r="ED299" s="49"/>
      <c r="EE299" s="49"/>
      <c r="EF299" s="49"/>
      <c r="EG299" s="49"/>
      <c r="EH299" s="49"/>
      <c r="EI299" s="49"/>
      <c r="EJ299" s="49"/>
      <c r="EK299" s="49"/>
    </row>
    <row r="300" spans="1:141" s="105" customFormat="1" ht="12.75">
      <c r="A300" s="124" t="s">
        <v>22</v>
      </c>
      <c r="B300" s="124">
        <v>1</v>
      </c>
      <c r="C300" s="106" t="s">
        <v>341</v>
      </c>
      <c r="D300" s="64" t="s">
        <v>333</v>
      </c>
      <c r="E300" s="106" t="s">
        <v>331</v>
      </c>
      <c r="F300" s="106" t="s">
        <v>486</v>
      </c>
      <c r="G300" s="12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  <c r="DD300" s="49"/>
      <c r="DE300" s="49"/>
      <c r="DF300" s="49"/>
      <c r="DG300" s="49"/>
      <c r="DH300" s="49"/>
      <c r="DI300" s="49"/>
      <c r="DJ300" s="49"/>
      <c r="DK300" s="49"/>
      <c r="DL300" s="49"/>
      <c r="DM300" s="49"/>
      <c r="DN300" s="49"/>
      <c r="DO300" s="49"/>
      <c r="DP300" s="49"/>
      <c r="DQ300" s="49"/>
      <c r="DR300" s="49"/>
      <c r="DS300" s="49"/>
      <c r="DT300" s="49"/>
      <c r="DU300" s="49"/>
      <c r="DV300" s="49"/>
      <c r="DW300" s="49"/>
      <c r="DX300" s="49"/>
      <c r="DY300" s="49"/>
      <c r="DZ300" s="49"/>
      <c r="EA300" s="49"/>
      <c r="EB300" s="49"/>
      <c r="EC300" s="49"/>
      <c r="ED300" s="49"/>
      <c r="EE300" s="49"/>
      <c r="EF300" s="49"/>
      <c r="EG300" s="49"/>
      <c r="EH300" s="49"/>
      <c r="EI300" s="49"/>
      <c r="EJ300" s="49"/>
      <c r="EK300" s="49"/>
    </row>
    <row r="301" spans="1:141" s="105" customFormat="1" ht="12.75">
      <c r="A301" s="124" t="s">
        <v>22</v>
      </c>
      <c r="B301" s="124">
        <v>3</v>
      </c>
      <c r="C301" s="106" t="s">
        <v>26</v>
      </c>
      <c r="D301" s="64" t="s">
        <v>333</v>
      </c>
      <c r="E301" s="106" t="s">
        <v>260</v>
      </c>
      <c r="F301" s="106" t="s">
        <v>486</v>
      </c>
      <c r="G301" s="12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  <c r="DD301" s="49"/>
      <c r="DE301" s="49"/>
      <c r="DF301" s="49"/>
      <c r="DG301" s="49"/>
      <c r="DH301" s="49"/>
      <c r="DI301" s="49"/>
      <c r="DJ301" s="49"/>
      <c r="DK301" s="49"/>
      <c r="DL301" s="49"/>
      <c r="DM301" s="49"/>
      <c r="DN301" s="49"/>
      <c r="DO301" s="49"/>
      <c r="DP301" s="49"/>
      <c r="DQ301" s="49"/>
      <c r="DR301" s="49"/>
      <c r="DS301" s="49"/>
      <c r="DT301" s="49"/>
      <c r="DU301" s="49"/>
      <c r="DV301" s="49"/>
      <c r="DW301" s="49"/>
      <c r="DX301" s="49"/>
      <c r="DY301" s="49"/>
      <c r="DZ301" s="49"/>
      <c r="EA301" s="49"/>
      <c r="EB301" s="49"/>
      <c r="EC301" s="49"/>
      <c r="ED301" s="49"/>
      <c r="EE301" s="49"/>
      <c r="EF301" s="49"/>
      <c r="EG301" s="49"/>
      <c r="EH301" s="49"/>
      <c r="EI301" s="49"/>
      <c r="EJ301" s="49"/>
      <c r="EK301" s="49"/>
    </row>
    <row r="302" spans="1:141" s="105" customFormat="1" ht="12.75">
      <c r="A302" s="124" t="s">
        <v>22</v>
      </c>
      <c r="B302" s="124">
        <v>1</v>
      </c>
      <c r="C302" s="106" t="s">
        <v>26</v>
      </c>
      <c r="D302" s="64" t="s">
        <v>333</v>
      </c>
      <c r="E302" s="106" t="s">
        <v>260</v>
      </c>
      <c r="F302" s="106" t="s">
        <v>488</v>
      </c>
      <c r="G302" s="12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  <c r="DD302" s="49"/>
      <c r="DE302" s="49"/>
      <c r="DF302" s="49"/>
      <c r="DG302" s="49"/>
      <c r="DH302" s="49"/>
      <c r="DI302" s="49"/>
      <c r="DJ302" s="49"/>
      <c r="DK302" s="49"/>
      <c r="DL302" s="49"/>
      <c r="DM302" s="49"/>
      <c r="DN302" s="49"/>
      <c r="DO302" s="49"/>
      <c r="DP302" s="49"/>
      <c r="DQ302" s="49"/>
      <c r="DR302" s="49"/>
      <c r="DS302" s="49"/>
      <c r="DT302" s="49"/>
      <c r="DU302" s="49"/>
      <c r="DV302" s="49"/>
      <c r="DW302" s="49"/>
      <c r="DX302" s="49"/>
      <c r="DY302" s="49"/>
      <c r="DZ302" s="49"/>
      <c r="EA302" s="49"/>
      <c r="EB302" s="49"/>
      <c r="EC302" s="49"/>
      <c r="ED302" s="49"/>
      <c r="EE302" s="49"/>
      <c r="EF302" s="49"/>
      <c r="EG302" s="49"/>
      <c r="EH302" s="49"/>
      <c r="EI302" s="49"/>
      <c r="EJ302" s="49"/>
      <c r="EK302" s="49"/>
    </row>
    <row r="303" spans="1:141" s="105" customFormat="1" ht="12.75">
      <c r="A303" s="127" t="s">
        <v>31</v>
      </c>
      <c r="B303" s="127">
        <v>1</v>
      </c>
      <c r="C303" s="128" t="s">
        <v>12</v>
      </c>
      <c r="D303" s="64" t="s">
        <v>478</v>
      </c>
      <c r="E303" s="128"/>
      <c r="F303" s="128" t="s">
        <v>452</v>
      </c>
      <c r="G303" s="12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  <c r="DD303" s="49"/>
      <c r="DE303" s="49"/>
      <c r="DF303" s="49"/>
      <c r="DG303" s="49"/>
      <c r="DH303" s="49"/>
      <c r="DI303" s="49"/>
      <c r="DJ303" s="49"/>
      <c r="DK303" s="49"/>
      <c r="DL303" s="49"/>
      <c r="DM303" s="49"/>
      <c r="DN303" s="49"/>
      <c r="DO303" s="49"/>
      <c r="DP303" s="49"/>
      <c r="DQ303" s="49"/>
      <c r="DR303" s="49"/>
      <c r="DS303" s="49"/>
      <c r="DT303" s="49"/>
      <c r="DU303" s="49"/>
      <c r="DV303" s="49"/>
      <c r="DW303" s="49"/>
      <c r="DX303" s="49"/>
      <c r="DY303" s="49"/>
      <c r="DZ303" s="49"/>
      <c r="EA303" s="49"/>
      <c r="EB303" s="49"/>
      <c r="EC303" s="49"/>
      <c r="ED303" s="49"/>
      <c r="EE303" s="49"/>
      <c r="EF303" s="49"/>
      <c r="EG303" s="49"/>
      <c r="EH303" s="49"/>
      <c r="EI303" s="49"/>
      <c r="EJ303" s="49"/>
      <c r="EK303" s="49"/>
    </row>
    <row r="304" spans="1:141" s="105" customFormat="1" ht="12.75">
      <c r="A304" s="42" t="s">
        <v>22</v>
      </c>
      <c r="B304" s="42">
        <v>2</v>
      </c>
      <c r="C304" s="112" t="s">
        <v>26</v>
      </c>
      <c r="D304" s="64" t="s">
        <v>441</v>
      </c>
      <c r="E304" s="112" t="s">
        <v>282</v>
      </c>
      <c r="F304" s="112" t="s">
        <v>389</v>
      </c>
      <c r="G304" s="12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  <c r="CZ304" s="49"/>
      <c r="DA304" s="49"/>
      <c r="DB304" s="49"/>
      <c r="DC304" s="49"/>
      <c r="DD304" s="49"/>
      <c r="DE304" s="49"/>
      <c r="DF304" s="49"/>
      <c r="DG304" s="49"/>
      <c r="DH304" s="49"/>
      <c r="DI304" s="49"/>
      <c r="DJ304" s="49"/>
      <c r="DK304" s="49"/>
      <c r="DL304" s="49"/>
      <c r="DM304" s="49"/>
      <c r="DN304" s="49"/>
      <c r="DO304" s="49"/>
      <c r="DP304" s="49"/>
      <c r="DQ304" s="49"/>
      <c r="DR304" s="49"/>
      <c r="DS304" s="49"/>
      <c r="DT304" s="49"/>
      <c r="DU304" s="49"/>
      <c r="DV304" s="49"/>
      <c r="DW304" s="49"/>
      <c r="DX304" s="49"/>
      <c r="DY304" s="49"/>
      <c r="DZ304" s="49"/>
      <c r="EA304" s="49"/>
      <c r="EB304" s="49"/>
      <c r="EC304" s="49"/>
      <c r="ED304" s="49"/>
      <c r="EE304" s="49"/>
      <c r="EF304" s="49"/>
      <c r="EG304" s="49"/>
      <c r="EH304" s="49"/>
      <c r="EI304" s="49"/>
      <c r="EJ304" s="49"/>
      <c r="EK304" s="49"/>
    </row>
    <row r="305" spans="1:141" s="105" customFormat="1" ht="12.75">
      <c r="A305" s="42" t="s">
        <v>31</v>
      </c>
      <c r="B305" s="42">
        <v>1</v>
      </c>
      <c r="C305" s="112" t="s">
        <v>379</v>
      </c>
      <c r="D305" s="64" t="s">
        <v>441</v>
      </c>
      <c r="E305" s="112" t="s">
        <v>282</v>
      </c>
      <c r="F305" s="112" t="s">
        <v>488</v>
      </c>
      <c r="G305" s="12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  <c r="DK305" s="49"/>
      <c r="DL305" s="49"/>
      <c r="DM305" s="49"/>
      <c r="DN305" s="49"/>
      <c r="DO305" s="49"/>
      <c r="DP305" s="49"/>
      <c r="DQ305" s="49"/>
      <c r="DR305" s="49"/>
      <c r="DS305" s="49"/>
      <c r="DT305" s="49"/>
      <c r="DU305" s="49"/>
      <c r="DV305" s="49"/>
      <c r="DW305" s="49"/>
      <c r="DX305" s="49"/>
      <c r="DY305" s="49"/>
      <c r="DZ305" s="49"/>
      <c r="EA305" s="49"/>
      <c r="EB305" s="49"/>
      <c r="EC305" s="49"/>
      <c r="ED305" s="49"/>
      <c r="EE305" s="49"/>
      <c r="EF305" s="49"/>
      <c r="EG305" s="49"/>
      <c r="EH305" s="49"/>
      <c r="EI305" s="49"/>
      <c r="EJ305" s="49"/>
      <c r="EK305" s="49"/>
    </row>
    <row r="306" spans="1:141" s="105" customFormat="1" ht="12.75">
      <c r="A306" s="123" t="s">
        <v>22</v>
      </c>
      <c r="B306" s="123">
        <v>1</v>
      </c>
      <c r="C306" s="114" t="s">
        <v>341</v>
      </c>
      <c r="D306" s="64" t="s">
        <v>345</v>
      </c>
      <c r="E306" s="114" t="s">
        <v>263</v>
      </c>
      <c r="F306" s="114" t="s">
        <v>309</v>
      </c>
      <c r="G306" s="12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  <c r="DK306" s="49"/>
      <c r="DL306" s="49"/>
      <c r="DM306" s="49"/>
      <c r="DN306" s="49"/>
      <c r="DO306" s="49"/>
      <c r="DP306" s="49"/>
      <c r="DQ306" s="49"/>
      <c r="DR306" s="49"/>
      <c r="DS306" s="49"/>
      <c r="DT306" s="49"/>
      <c r="DU306" s="49"/>
      <c r="DV306" s="49"/>
      <c r="DW306" s="49"/>
      <c r="DX306" s="49"/>
      <c r="DY306" s="49"/>
      <c r="DZ306" s="49"/>
      <c r="EA306" s="49"/>
      <c r="EB306" s="49"/>
      <c r="EC306" s="49"/>
      <c r="ED306" s="49"/>
      <c r="EE306" s="49"/>
      <c r="EF306" s="49"/>
      <c r="EG306" s="49"/>
      <c r="EH306" s="49"/>
      <c r="EI306" s="49"/>
      <c r="EJ306" s="49"/>
      <c r="EK306" s="49"/>
    </row>
    <row r="307" spans="1:141" s="105" customFormat="1" ht="12.75">
      <c r="A307" s="42" t="s">
        <v>22</v>
      </c>
      <c r="B307" s="42">
        <v>1</v>
      </c>
      <c r="C307" s="112" t="s">
        <v>26</v>
      </c>
      <c r="D307" s="64" t="s">
        <v>430</v>
      </c>
      <c r="E307" s="112" t="s">
        <v>282</v>
      </c>
      <c r="F307" s="112" t="s">
        <v>388</v>
      </c>
      <c r="G307" s="12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  <c r="DK307" s="49"/>
      <c r="DL307" s="49"/>
      <c r="DM307" s="49"/>
      <c r="DN307" s="49"/>
      <c r="DO307" s="49"/>
      <c r="DP307" s="49"/>
      <c r="DQ307" s="49"/>
      <c r="DR307" s="49"/>
      <c r="DS307" s="49"/>
      <c r="DT307" s="49"/>
      <c r="DU307" s="49"/>
      <c r="DV307" s="49"/>
      <c r="DW307" s="49"/>
      <c r="DX307" s="49"/>
      <c r="DY307" s="49"/>
      <c r="DZ307" s="49"/>
      <c r="EA307" s="49"/>
      <c r="EB307" s="49"/>
      <c r="EC307" s="49"/>
      <c r="ED307" s="49"/>
      <c r="EE307" s="49"/>
      <c r="EF307" s="49"/>
      <c r="EG307" s="49"/>
      <c r="EH307" s="49"/>
      <c r="EI307" s="49"/>
      <c r="EJ307" s="49"/>
      <c r="EK307" s="49"/>
    </row>
    <row r="308" spans="1:141" s="105" customFormat="1" ht="12.75">
      <c r="A308" s="127" t="s">
        <v>75</v>
      </c>
      <c r="B308" s="127">
        <v>1</v>
      </c>
      <c r="C308" s="128" t="s">
        <v>258</v>
      </c>
      <c r="D308" s="64" t="s">
        <v>396</v>
      </c>
      <c r="E308" s="128"/>
      <c r="F308" s="128" t="s">
        <v>389</v>
      </c>
      <c r="G308" s="12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  <c r="DD308" s="49"/>
      <c r="DE308" s="49"/>
      <c r="DF308" s="49"/>
      <c r="DG308" s="49"/>
      <c r="DH308" s="49"/>
      <c r="DI308" s="49"/>
      <c r="DJ308" s="49"/>
      <c r="DK308" s="49"/>
      <c r="DL308" s="49"/>
      <c r="DM308" s="49"/>
      <c r="DN308" s="49"/>
      <c r="DO308" s="49"/>
      <c r="DP308" s="49"/>
      <c r="DQ308" s="49"/>
      <c r="DR308" s="49"/>
      <c r="DS308" s="49"/>
      <c r="DT308" s="49"/>
      <c r="DU308" s="49"/>
      <c r="DV308" s="49"/>
      <c r="DW308" s="49"/>
      <c r="DX308" s="49"/>
      <c r="DY308" s="49"/>
      <c r="DZ308" s="49"/>
      <c r="EA308" s="49"/>
      <c r="EB308" s="49"/>
      <c r="EC308" s="49"/>
      <c r="ED308" s="49"/>
      <c r="EE308" s="49"/>
      <c r="EF308" s="49"/>
      <c r="EG308" s="49"/>
      <c r="EH308" s="49"/>
      <c r="EI308" s="49"/>
      <c r="EJ308" s="49"/>
      <c r="EK308" s="49"/>
    </row>
    <row r="309" spans="1:141" s="105" customFormat="1" ht="12.75">
      <c r="A309" s="127" t="s">
        <v>8</v>
      </c>
      <c r="B309" s="127">
        <v>1</v>
      </c>
      <c r="C309" s="128" t="s">
        <v>9</v>
      </c>
      <c r="D309" s="64" t="s">
        <v>334</v>
      </c>
      <c r="E309" s="128"/>
      <c r="F309" s="128" t="s">
        <v>389</v>
      </c>
      <c r="G309" s="12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  <c r="DD309" s="49"/>
      <c r="DE309" s="49"/>
      <c r="DF309" s="49"/>
      <c r="DG309" s="49"/>
      <c r="DH309" s="49"/>
      <c r="DI309" s="49"/>
      <c r="DJ309" s="49"/>
      <c r="DK309" s="49"/>
      <c r="DL309" s="49"/>
      <c r="DM309" s="49"/>
      <c r="DN309" s="49"/>
      <c r="DO309" s="49"/>
      <c r="DP309" s="49"/>
      <c r="DQ309" s="49"/>
      <c r="DR309" s="49"/>
      <c r="DS309" s="49"/>
      <c r="DT309" s="49"/>
      <c r="DU309" s="49"/>
      <c r="DV309" s="49"/>
      <c r="DW309" s="49"/>
      <c r="DX309" s="49"/>
      <c r="DY309" s="49"/>
      <c r="DZ309" s="49"/>
      <c r="EA309" s="49"/>
      <c r="EB309" s="49"/>
      <c r="EC309" s="49"/>
      <c r="ED309" s="49"/>
      <c r="EE309" s="49"/>
      <c r="EF309" s="49"/>
      <c r="EG309" s="49"/>
      <c r="EH309" s="49"/>
      <c r="EI309" s="49"/>
      <c r="EJ309" s="49"/>
      <c r="EK309" s="49"/>
    </row>
    <row r="310" spans="1:141" s="105" customFormat="1" ht="12.75">
      <c r="A310" s="124" t="s">
        <v>15</v>
      </c>
      <c r="B310" s="124">
        <v>1</v>
      </c>
      <c r="C310" s="106" t="s">
        <v>16</v>
      </c>
      <c r="D310" s="64" t="s">
        <v>334</v>
      </c>
      <c r="E310" s="106" t="s">
        <v>260</v>
      </c>
      <c r="F310" s="106" t="s">
        <v>454</v>
      </c>
      <c r="G310" s="12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  <c r="DD310" s="49"/>
      <c r="DE310" s="49"/>
      <c r="DF310" s="49"/>
      <c r="DG310" s="49"/>
      <c r="DH310" s="49"/>
      <c r="DI310" s="49"/>
      <c r="DJ310" s="49"/>
      <c r="DK310" s="49"/>
      <c r="DL310" s="49"/>
      <c r="DM310" s="49"/>
      <c r="DN310" s="49"/>
      <c r="DO310" s="49"/>
      <c r="DP310" s="49"/>
      <c r="DQ310" s="49"/>
      <c r="DR310" s="49"/>
      <c r="DS310" s="49"/>
      <c r="DT310" s="49"/>
      <c r="DU310" s="49"/>
      <c r="DV310" s="49"/>
      <c r="DW310" s="49"/>
      <c r="DX310" s="49"/>
      <c r="DY310" s="49"/>
      <c r="DZ310" s="49"/>
      <c r="EA310" s="49"/>
      <c r="EB310" s="49"/>
      <c r="EC310" s="49"/>
      <c r="ED310" s="49"/>
      <c r="EE310" s="49"/>
      <c r="EF310" s="49"/>
      <c r="EG310" s="49"/>
      <c r="EH310" s="49"/>
      <c r="EI310" s="49"/>
      <c r="EJ310" s="49"/>
      <c r="EK310" s="49"/>
    </row>
    <row r="311" spans="1:141" s="105" customFormat="1" ht="12.75">
      <c r="A311" s="123" t="s">
        <v>17</v>
      </c>
      <c r="B311" s="123">
        <v>1</v>
      </c>
      <c r="C311" s="114" t="s">
        <v>18</v>
      </c>
      <c r="D311" s="64" t="s">
        <v>334</v>
      </c>
      <c r="E311" s="114" t="s">
        <v>263</v>
      </c>
      <c r="F311" s="114" t="s">
        <v>486</v>
      </c>
      <c r="G311" s="12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  <c r="DK311" s="49"/>
      <c r="DL311" s="49"/>
      <c r="DM311" s="49"/>
      <c r="DN311" s="49"/>
      <c r="DO311" s="49"/>
      <c r="DP311" s="49"/>
      <c r="DQ311" s="49"/>
      <c r="DR311" s="49"/>
      <c r="DS311" s="49"/>
      <c r="DT311" s="49"/>
      <c r="DU311" s="49"/>
      <c r="DV311" s="49"/>
      <c r="DW311" s="49"/>
      <c r="DX311" s="49"/>
      <c r="DY311" s="49"/>
      <c r="DZ311" s="49"/>
      <c r="EA311" s="49"/>
      <c r="EB311" s="49"/>
      <c r="EC311" s="49"/>
      <c r="ED311" s="49"/>
      <c r="EE311" s="49"/>
      <c r="EF311" s="49"/>
      <c r="EG311" s="49"/>
      <c r="EH311" s="49"/>
      <c r="EI311" s="49"/>
      <c r="EJ311" s="49"/>
      <c r="EK311" s="49"/>
    </row>
    <row r="312" spans="1:141" s="105" customFormat="1" ht="12.75">
      <c r="A312" s="124" t="s">
        <v>17</v>
      </c>
      <c r="B312" s="124">
        <v>2</v>
      </c>
      <c r="C312" s="106" t="s">
        <v>18</v>
      </c>
      <c r="D312" s="64" t="s">
        <v>334</v>
      </c>
      <c r="E312" s="106" t="s">
        <v>260</v>
      </c>
      <c r="F312" s="106" t="s">
        <v>310</v>
      </c>
      <c r="G312" s="12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  <c r="DA312" s="49"/>
      <c r="DB312" s="49"/>
      <c r="DC312" s="49"/>
      <c r="DD312" s="49"/>
      <c r="DE312" s="49"/>
      <c r="DF312" s="49"/>
      <c r="DG312" s="49"/>
      <c r="DH312" s="49"/>
      <c r="DI312" s="49"/>
      <c r="DJ312" s="49"/>
      <c r="DK312" s="49"/>
      <c r="DL312" s="49"/>
      <c r="DM312" s="49"/>
      <c r="DN312" s="49"/>
      <c r="DO312" s="49"/>
      <c r="DP312" s="49"/>
      <c r="DQ312" s="49"/>
      <c r="DR312" s="49"/>
      <c r="DS312" s="49"/>
      <c r="DT312" s="49"/>
      <c r="DU312" s="49"/>
      <c r="DV312" s="49"/>
      <c r="DW312" s="49"/>
      <c r="DX312" s="49"/>
      <c r="DY312" s="49"/>
      <c r="DZ312" s="49"/>
      <c r="EA312" s="49"/>
      <c r="EB312" s="49"/>
      <c r="EC312" s="49"/>
      <c r="ED312" s="49"/>
      <c r="EE312" s="49"/>
      <c r="EF312" s="49"/>
      <c r="EG312" s="49"/>
      <c r="EH312" s="49"/>
      <c r="EI312" s="49"/>
      <c r="EJ312" s="49"/>
      <c r="EK312" s="49"/>
    </row>
    <row r="313" spans="1:141" s="105" customFormat="1" ht="12.75">
      <c r="A313" s="127" t="s">
        <v>17</v>
      </c>
      <c r="B313" s="127">
        <v>1</v>
      </c>
      <c r="C313" s="128" t="s">
        <v>18</v>
      </c>
      <c r="D313" s="64" t="s">
        <v>334</v>
      </c>
      <c r="E313" s="128"/>
      <c r="F313" s="128" t="s">
        <v>388</v>
      </c>
      <c r="G313" s="12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  <c r="CZ313" s="49"/>
      <c r="DA313" s="49"/>
      <c r="DB313" s="49"/>
      <c r="DC313" s="49"/>
      <c r="DD313" s="49"/>
      <c r="DE313" s="49"/>
      <c r="DF313" s="49"/>
      <c r="DG313" s="49"/>
      <c r="DH313" s="49"/>
      <c r="DI313" s="49"/>
      <c r="DJ313" s="49"/>
      <c r="DK313" s="49"/>
      <c r="DL313" s="49"/>
      <c r="DM313" s="49"/>
      <c r="DN313" s="49"/>
      <c r="DO313" s="49"/>
      <c r="DP313" s="49"/>
      <c r="DQ313" s="49"/>
      <c r="DR313" s="49"/>
      <c r="DS313" s="49"/>
      <c r="DT313" s="49"/>
      <c r="DU313" s="49"/>
      <c r="DV313" s="49"/>
      <c r="DW313" s="49"/>
      <c r="DX313" s="49"/>
      <c r="DY313" s="49"/>
      <c r="DZ313" s="49"/>
      <c r="EA313" s="49"/>
      <c r="EB313" s="49"/>
      <c r="EC313" s="49"/>
      <c r="ED313" s="49"/>
      <c r="EE313" s="49"/>
      <c r="EF313" s="49"/>
      <c r="EG313" s="49"/>
      <c r="EH313" s="49"/>
      <c r="EI313" s="49"/>
      <c r="EJ313" s="49"/>
      <c r="EK313" s="49"/>
    </row>
    <row r="314" spans="1:141" s="105" customFormat="1" ht="12.75">
      <c r="A314" s="127" t="s">
        <v>17</v>
      </c>
      <c r="B314" s="127">
        <v>2</v>
      </c>
      <c r="C314" s="128" t="s">
        <v>18</v>
      </c>
      <c r="D314" s="64" t="s">
        <v>334</v>
      </c>
      <c r="E314" s="128"/>
      <c r="F314" s="128" t="s">
        <v>486</v>
      </c>
      <c r="G314" s="12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  <c r="CZ314" s="49"/>
      <c r="DA314" s="49"/>
      <c r="DB314" s="49"/>
      <c r="DC314" s="49"/>
      <c r="DD314" s="49"/>
      <c r="DE314" s="49"/>
      <c r="DF314" s="49"/>
      <c r="DG314" s="49"/>
      <c r="DH314" s="49"/>
      <c r="DI314" s="49"/>
      <c r="DJ314" s="49"/>
      <c r="DK314" s="49"/>
      <c r="DL314" s="49"/>
      <c r="DM314" s="49"/>
      <c r="DN314" s="49"/>
      <c r="DO314" s="49"/>
      <c r="DP314" s="49"/>
      <c r="DQ314" s="49"/>
      <c r="DR314" s="49"/>
      <c r="DS314" s="49"/>
      <c r="DT314" s="49"/>
      <c r="DU314" s="49"/>
      <c r="DV314" s="49"/>
      <c r="DW314" s="49"/>
      <c r="DX314" s="49"/>
      <c r="DY314" s="49"/>
      <c r="DZ314" s="49"/>
      <c r="EA314" s="49"/>
      <c r="EB314" s="49"/>
      <c r="EC314" s="49"/>
      <c r="ED314" s="49"/>
      <c r="EE314" s="49"/>
      <c r="EF314" s="49"/>
      <c r="EG314" s="49"/>
      <c r="EH314" s="49"/>
      <c r="EI314" s="49"/>
      <c r="EJ314" s="49"/>
      <c r="EK314" s="49"/>
    </row>
    <row r="315" spans="1:141" s="105" customFormat="1" ht="12.75">
      <c r="A315" s="127" t="s">
        <v>17</v>
      </c>
      <c r="B315" s="127">
        <v>1</v>
      </c>
      <c r="C315" s="128" t="s">
        <v>18</v>
      </c>
      <c r="D315" s="64" t="s">
        <v>334</v>
      </c>
      <c r="E315" s="128"/>
      <c r="F315" s="128" t="s">
        <v>488</v>
      </c>
      <c r="G315" s="12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  <c r="DD315" s="49"/>
      <c r="DE315" s="49"/>
      <c r="DF315" s="49"/>
      <c r="DG315" s="49"/>
      <c r="DH315" s="49"/>
      <c r="DI315" s="49"/>
      <c r="DJ315" s="49"/>
      <c r="DK315" s="49"/>
      <c r="DL315" s="49"/>
      <c r="DM315" s="49"/>
      <c r="DN315" s="49"/>
      <c r="DO315" s="49"/>
      <c r="DP315" s="49"/>
      <c r="DQ315" s="49"/>
      <c r="DR315" s="49"/>
      <c r="DS315" s="49"/>
      <c r="DT315" s="49"/>
      <c r="DU315" s="49"/>
      <c r="DV315" s="49"/>
      <c r="DW315" s="49"/>
      <c r="DX315" s="49"/>
      <c r="DY315" s="49"/>
      <c r="DZ315" s="49"/>
      <c r="EA315" s="49"/>
      <c r="EB315" s="49"/>
      <c r="EC315" s="49"/>
      <c r="ED315" s="49"/>
      <c r="EE315" s="49"/>
      <c r="EF315" s="49"/>
      <c r="EG315" s="49"/>
      <c r="EH315" s="49"/>
      <c r="EI315" s="49"/>
      <c r="EJ315" s="49"/>
      <c r="EK315" s="49"/>
    </row>
    <row r="316" spans="1:141" s="105" customFormat="1" ht="12.75">
      <c r="A316" s="123" t="s">
        <v>22</v>
      </c>
      <c r="B316" s="123">
        <v>1</v>
      </c>
      <c r="C316" s="114" t="s">
        <v>26</v>
      </c>
      <c r="D316" s="64" t="s">
        <v>519</v>
      </c>
      <c r="E316" s="114" t="s">
        <v>263</v>
      </c>
      <c r="F316" s="114" t="s">
        <v>486</v>
      </c>
      <c r="G316" s="12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  <c r="DA316" s="49"/>
      <c r="DB316" s="49"/>
      <c r="DC316" s="49"/>
      <c r="DD316" s="49"/>
      <c r="DE316" s="49"/>
      <c r="DF316" s="49"/>
      <c r="DG316" s="49"/>
      <c r="DH316" s="49"/>
      <c r="DI316" s="49"/>
      <c r="DJ316" s="49"/>
      <c r="DK316" s="49"/>
      <c r="DL316" s="49"/>
      <c r="DM316" s="49"/>
      <c r="DN316" s="49"/>
      <c r="DO316" s="49"/>
      <c r="DP316" s="49"/>
      <c r="DQ316" s="49"/>
      <c r="DR316" s="49"/>
      <c r="DS316" s="49"/>
      <c r="DT316" s="49"/>
      <c r="DU316" s="49"/>
      <c r="DV316" s="49"/>
      <c r="DW316" s="49"/>
      <c r="DX316" s="49"/>
      <c r="DY316" s="49"/>
      <c r="DZ316" s="49"/>
      <c r="EA316" s="49"/>
      <c r="EB316" s="49"/>
      <c r="EC316" s="49"/>
      <c r="ED316" s="49"/>
      <c r="EE316" s="49"/>
      <c r="EF316" s="49"/>
      <c r="EG316" s="49"/>
      <c r="EH316" s="49"/>
      <c r="EI316" s="49"/>
      <c r="EJ316" s="49"/>
      <c r="EK316" s="49"/>
    </row>
    <row r="317" spans="1:141" s="105" customFormat="1" ht="12.75">
      <c r="A317" s="123" t="s">
        <v>22</v>
      </c>
      <c r="B317" s="123">
        <v>1</v>
      </c>
      <c r="C317" s="114" t="s">
        <v>26</v>
      </c>
      <c r="D317" s="64" t="s">
        <v>442</v>
      </c>
      <c r="E317" s="114" t="s">
        <v>263</v>
      </c>
      <c r="F317" s="114" t="s">
        <v>389</v>
      </c>
      <c r="G317" s="12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  <c r="DK317" s="49"/>
      <c r="DL317" s="49"/>
      <c r="DM317" s="49"/>
      <c r="DN317" s="49"/>
      <c r="DO317" s="49"/>
      <c r="DP317" s="49"/>
      <c r="DQ317" s="49"/>
      <c r="DR317" s="49"/>
      <c r="DS317" s="49"/>
      <c r="DT317" s="49"/>
      <c r="DU317" s="49"/>
      <c r="DV317" s="49"/>
      <c r="DW317" s="49"/>
      <c r="DX317" s="49"/>
      <c r="DY317" s="49"/>
      <c r="DZ317" s="49"/>
      <c r="EA317" s="49"/>
      <c r="EB317" s="49"/>
      <c r="EC317" s="49"/>
      <c r="ED317" s="49"/>
      <c r="EE317" s="49"/>
      <c r="EF317" s="49"/>
      <c r="EG317" s="49"/>
      <c r="EH317" s="49"/>
      <c r="EI317" s="49"/>
      <c r="EJ317" s="49"/>
      <c r="EK317" s="49"/>
    </row>
    <row r="318" spans="1:141" s="105" customFormat="1" ht="12.75">
      <c r="A318" s="123" t="s">
        <v>22</v>
      </c>
      <c r="B318" s="123">
        <v>1</v>
      </c>
      <c r="C318" s="114" t="s">
        <v>26</v>
      </c>
      <c r="D318" s="64" t="s">
        <v>442</v>
      </c>
      <c r="E318" s="114" t="s">
        <v>263</v>
      </c>
      <c r="F318" s="114" t="s">
        <v>454</v>
      </c>
      <c r="G318" s="12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  <c r="DD318" s="49"/>
      <c r="DE318" s="49"/>
      <c r="DF318" s="49"/>
      <c r="DG318" s="49"/>
      <c r="DH318" s="49"/>
      <c r="DI318" s="49"/>
      <c r="DJ318" s="49"/>
      <c r="DK318" s="49"/>
      <c r="DL318" s="49"/>
      <c r="DM318" s="49"/>
      <c r="DN318" s="49"/>
      <c r="DO318" s="49"/>
      <c r="DP318" s="49"/>
      <c r="DQ318" s="49"/>
      <c r="DR318" s="49"/>
      <c r="DS318" s="49"/>
      <c r="DT318" s="49"/>
      <c r="DU318" s="49"/>
      <c r="DV318" s="49"/>
      <c r="DW318" s="49"/>
      <c r="DX318" s="49"/>
      <c r="DY318" s="49"/>
      <c r="DZ318" s="49"/>
      <c r="EA318" s="49"/>
      <c r="EB318" s="49"/>
      <c r="EC318" s="49"/>
      <c r="ED318" s="49"/>
      <c r="EE318" s="49"/>
      <c r="EF318" s="49"/>
      <c r="EG318" s="49"/>
      <c r="EH318" s="49"/>
      <c r="EI318" s="49"/>
      <c r="EJ318" s="49"/>
      <c r="EK318" s="49"/>
    </row>
    <row r="319" spans="1:141" s="105" customFormat="1" ht="12.75">
      <c r="A319" s="123" t="s">
        <v>22</v>
      </c>
      <c r="B319" s="123">
        <v>2</v>
      </c>
      <c r="C319" s="114" t="s">
        <v>341</v>
      </c>
      <c r="D319" s="64" t="s">
        <v>347</v>
      </c>
      <c r="E319" s="114" t="s">
        <v>263</v>
      </c>
      <c r="F319" s="114" t="s">
        <v>486</v>
      </c>
      <c r="G319" s="12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  <c r="DD319" s="49"/>
      <c r="DE319" s="49"/>
      <c r="DF319" s="49"/>
      <c r="DG319" s="49"/>
      <c r="DH319" s="49"/>
      <c r="DI319" s="49"/>
      <c r="DJ319" s="49"/>
      <c r="DK319" s="49"/>
      <c r="DL319" s="49"/>
      <c r="DM319" s="49"/>
      <c r="DN319" s="49"/>
      <c r="DO319" s="49"/>
      <c r="DP319" s="49"/>
      <c r="DQ319" s="49"/>
      <c r="DR319" s="49"/>
      <c r="DS319" s="49"/>
      <c r="DT319" s="49"/>
      <c r="DU319" s="49"/>
      <c r="DV319" s="49"/>
      <c r="DW319" s="49"/>
      <c r="DX319" s="49"/>
      <c r="DY319" s="49"/>
      <c r="DZ319" s="49"/>
      <c r="EA319" s="49"/>
      <c r="EB319" s="49"/>
      <c r="EC319" s="49"/>
      <c r="ED319" s="49"/>
      <c r="EE319" s="49"/>
      <c r="EF319" s="49"/>
      <c r="EG319" s="49"/>
      <c r="EH319" s="49"/>
      <c r="EI319" s="49"/>
      <c r="EJ319" s="49"/>
      <c r="EK319" s="49"/>
    </row>
    <row r="320" spans="1:141" s="105" customFormat="1" ht="12.75">
      <c r="A320" s="124" t="s">
        <v>22</v>
      </c>
      <c r="B320" s="124">
        <v>1</v>
      </c>
      <c r="C320" s="106" t="s">
        <v>341</v>
      </c>
      <c r="D320" s="64" t="s">
        <v>347</v>
      </c>
      <c r="E320" s="106" t="s">
        <v>260</v>
      </c>
      <c r="F320" s="106" t="s">
        <v>309</v>
      </c>
      <c r="G320" s="12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  <c r="DL320" s="49"/>
      <c r="DM320" s="49"/>
      <c r="DN320" s="49"/>
      <c r="DO320" s="49"/>
      <c r="DP320" s="49"/>
      <c r="DQ320" s="49"/>
      <c r="DR320" s="49"/>
      <c r="DS320" s="49"/>
      <c r="DT320" s="49"/>
      <c r="DU320" s="49"/>
      <c r="DV320" s="49"/>
      <c r="DW320" s="49"/>
      <c r="DX320" s="49"/>
      <c r="DY320" s="49"/>
      <c r="DZ320" s="49"/>
      <c r="EA320" s="49"/>
      <c r="EB320" s="49"/>
      <c r="EC320" s="49"/>
      <c r="ED320" s="49"/>
      <c r="EE320" s="49"/>
      <c r="EF320" s="49"/>
      <c r="EG320" s="49"/>
      <c r="EH320" s="49"/>
      <c r="EI320" s="49"/>
      <c r="EJ320" s="49"/>
      <c r="EK320" s="49"/>
    </row>
    <row r="321" spans="1:141" s="105" customFormat="1" ht="12.75">
      <c r="A321" s="124" t="s">
        <v>22</v>
      </c>
      <c r="B321" s="124">
        <v>2</v>
      </c>
      <c r="C321" s="106" t="s">
        <v>341</v>
      </c>
      <c r="D321" s="64" t="s">
        <v>347</v>
      </c>
      <c r="E321" s="106" t="s">
        <v>260</v>
      </c>
      <c r="F321" s="106" t="s">
        <v>310</v>
      </c>
      <c r="G321" s="12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  <c r="DD321" s="49"/>
      <c r="DE321" s="49"/>
      <c r="DF321" s="49"/>
      <c r="DG321" s="49"/>
      <c r="DH321" s="49"/>
      <c r="DI321" s="49"/>
      <c r="DJ321" s="49"/>
      <c r="DK321" s="49"/>
      <c r="DL321" s="49"/>
      <c r="DM321" s="49"/>
      <c r="DN321" s="49"/>
      <c r="DO321" s="49"/>
      <c r="DP321" s="49"/>
      <c r="DQ321" s="49"/>
      <c r="DR321" s="49"/>
      <c r="DS321" s="49"/>
      <c r="DT321" s="49"/>
      <c r="DU321" s="49"/>
      <c r="DV321" s="49"/>
      <c r="DW321" s="49"/>
      <c r="DX321" s="49"/>
      <c r="DY321" s="49"/>
      <c r="DZ321" s="49"/>
      <c r="EA321" s="49"/>
      <c r="EB321" s="49"/>
      <c r="EC321" s="49"/>
      <c r="ED321" s="49"/>
      <c r="EE321" s="49"/>
      <c r="EF321" s="49"/>
      <c r="EG321" s="49"/>
      <c r="EH321" s="49"/>
      <c r="EI321" s="49"/>
      <c r="EJ321" s="49"/>
      <c r="EK321" s="49"/>
    </row>
    <row r="322" spans="1:141" s="105" customFormat="1" ht="12.75">
      <c r="A322" s="124" t="s">
        <v>22</v>
      </c>
      <c r="B322" s="124">
        <v>1</v>
      </c>
      <c r="C322" s="106" t="s">
        <v>341</v>
      </c>
      <c r="D322" s="64" t="s">
        <v>347</v>
      </c>
      <c r="E322" s="106" t="s">
        <v>260</v>
      </c>
      <c r="F322" s="106" t="s">
        <v>388</v>
      </c>
      <c r="G322" s="12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  <c r="DD322" s="49"/>
      <c r="DE322" s="49"/>
      <c r="DF322" s="49"/>
      <c r="DG322" s="49"/>
      <c r="DH322" s="49"/>
      <c r="DI322" s="49"/>
      <c r="DJ322" s="49"/>
      <c r="DK322" s="49"/>
      <c r="DL322" s="49"/>
      <c r="DM322" s="49"/>
      <c r="DN322" s="49"/>
      <c r="DO322" s="49"/>
      <c r="DP322" s="49"/>
      <c r="DQ322" s="49"/>
      <c r="DR322" s="49"/>
      <c r="DS322" s="49"/>
      <c r="DT322" s="49"/>
      <c r="DU322" s="49"/>
      <c r="DV322" s="49"/>
      <c r="DW322" s="49"/>
      <c r="DX322" s="49"/>
      <c r="DY322" s="49"/>
      <c r="DZ322" s="49"/>
      <c r="EA322" s="49"/>
      <c r="EB322" s="49"/>
      <c r="EC322" s="49"/>
      <c r="ED322" s="49"/>
      <c r="EE322" s="49"/>
      <c r="EF322" s="49"/>
      <c r="EG322" s="49"/>
      <c r="EH322" s="49"/>
      <c r="EI322" s="49"/>
      <c r="EJ322" s="49"/>
      <c r="EK322" s="49"/>
    </row>
    <row r="323" spans="1:141" s="105" customFormat="1" ht="12.75">
      <c r="A323" s="124" t="s">
        <v>22</v>
      </c>
      <c r="B323" s="124">
        <v>1</v>
      </c>
      <c r="C323" s="106" t="s">
        <v>341</v>
      </c>
      <c r="D323" s="64" t="s">
        <v>347</v>
      </c>
      <c r="E323" s="106" t="s">
        <v>331</v>
      </c>
      <c r="F323" s="106" t="s">
        <v>389</v>
      </c>
      <c r="G323" s="12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49"/>
      <c r="CQ323" s="49"/>
      <c r="CR323" s="49"/>
      <c r="CS323" s="49"/>
      <c r="CT323" s="49"/>
      <c r="CU323" s="49"/>
      <c r="CV323" s="49"/>
      <c r="CW323" s="49"/>
      <c r="CX323" s="49"/>
      <c r="CY323" s="49"/>
      <c r="CZ323" s="49"/>
      <c r="DA323" s="49"/>
      <c r="DB323" s="49"/>
      <c r="DC323" s="49"/>
      <c r="DD323" s="49"/>
      <c r="DE323" s="49"/>
      <c r="DF323" s="49"/>
      <c r="DG323" s="49"/>
      <c r="DH323" s="49"/>
      <c r="DI323" s="49"/>
      <c r="DJ323" s="49"/>
      <c r="DK323" s="49"/>
      <c r="DL323" s="49"/>
      <c r="DM323" s="49"/>
      <c r="DN323" s="49"/>
      <c r="DO323" s="49"/>
      <c r="DP323" s="49"/>
      <c r="DQ323" s="49"/>
      <c r="DR323" s="49"/>
      <c r="DS323" s="49"/>
      <c r="DT323" s="49"/>
      <c r="DU323" s="49"/>
      <c r="DV323" s="49"/>
      <c r="DW323" s="49"/>
      <c r="DX323" s="49"/>
      <c r="DY323" s="49"/>
      <c r="DZ323" s="49"/>
      <c r="EA323" s="49"/>
      <c r="EB323" s="49"/>
      <c r="EC323" s="49"/>
      <c r="ED323" s="49"/>
      <c r="EE323" s="49"/>
      <c r="EF323" s="49"/>
      <c r="EG323" s="49"/>
      <c r="EH323" s="49"/>
      <c r="EI323" s="49"/>
      <c r="EJ323" s="49"/>
      <c r="EK323" s="49"/>
    </row>
    <row r="324" spans="1:141" s="105" customFormat="1" ht="12.75">
      <c r="A324" s="124" t="s">
        <v>22</v>
      </c>
      <c r="B324" s="124">
        <v>2</v>
      </c>
      <c r="C324" s="106" t="s">
        <v>341</v>
      </c>
      <c r="D324" s="64" t="s">
        <v>347</v>
      </c>
      <c r="E324" s="106" t="s">
        <v>331</v>
      </c>
      <c r="F324" s="106" t="s">
        <v>454</v>
      </c>
      <c r="G324" s="12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49"/>
      <c r="CT324" s="49"/>
      <c r="CU324" s="49"/>
      <c r="CV324" s="49"/>
      <c r="CW324" s="49"/>
      <c r="CX324" s="49"/>
      <c r="CY324" s="49"/>
      <c r="CZ324" s="49"/>
      <c r="DA324" s="49"/>
      <c r="DB324" s="49"/>
      <c r="DC324" s="49"/>
      <c r="DD324" s="49"/>
      <c r="DE324" s="49"/>
      <c r="DF324" s="49"/>
      <c r="DG324" s="49"/>
      <c r="DH324" s="49"/>
      <c r="DI324" s="49"/>
      <c r="DJ324" s="49"/>
      <c r="DK324" s="49"/>
      <c r="DL324" s="49"/>
      <c r="DM324" s="49"/>
      <c r="DN324" s="49"/>
      <c r="DO324" s="49"/>
      <c r="DP324" s="49"/>
      <c r="DQ324" s="49"/>
      <c r="DR324" s="49"/>
      <c r="DS324" s="49"/>
      <c r="DT324" s="49"/>
      <c r="DU324" s="49"/>
      <c r="DV324" s="49"/>
      <c r="DW324" s="49"/>
      <c r="DX324" s="49"/>
      <c r="DY324" s="49"/>
      <c r="DZ324" s="49"/>
      <c r="EA324" s="49"/>
      <c r="EB324" s="49"/>
      <c r="EC324" s="49"/>
      <c r="ED324" s="49"/>
      <c r="EE324" s="49"/>
      <c r="EF324" s="49"/>
      <c r="EG324" s="49"/>
      <c r="EH324" s="49"/>
      <c r="EI324" s="49"/>
      <c r="EJ324" s="49"/>
      <c r="EK324" s="49"/>
    </row>
    <row r="325" spans="1:141" s="105" customFormat="1" ht="12.75">
      <c r="A325" s="124" t="s">
        <v>22</v>
      </c>
      <c r="B325" s="124">
        <v>1</v>
      </c>
      <c r="C325" s="106" t="s">
        <v>26</v>
      </c>
      <c r="D325" s="64" t="s">
        <v>347</v>
      </c>
      <c r="E325" s="106" t="s">
        <v>331</v>
      </c>
      <c r="F325" s="106" t="s">
        <v>388</v>
      </c>
      <c r="G325" s="12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  <c r="BE325" s="49"/>
      <c r="BF325" s="49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  <c r="CE325" s="49"/>
      <c r="CF325" s="49"/>
      <c r="CG325" s="49"/>
      <c r="CH325" s="49"/>
      <c r="CI325" s="49"/>
      <c r="CJ325" s="49"/>
      <c r="CK325" s="49"/>
      <c r="CL325" s="49"/>
      <c r="CM325" s="49"/>
      <c r="CN325" s="49"/>
      <c r="CO325" s="49"/>
      <c r="CP325" s="49"/>
      <c r="CQ325" s="49"/>
      <c r="CR325" s="49"/>
      <c r="CS325" s="49"/>
      <c r="CT325" s="49"/>
      <c r="CU325" s="49"/>
      <c r="CV325" s="49"/>
      <c r="CW325" s="49"/>
      <c r="CX325" s="49"/>
      <c r="CY325" s="49"/>
      <c r="CZ325" s="49"/>
      <c r="DA325" s="49"/>
      <c r="DB325" s="49"/>
      <c r="DC325" s="49"/>
      <c r="DD325" s="49"/>
      <c r="DE325" s="49"/>
      <c r="DF325" s="49"/>
      <c r="DG325" s="49"/>
      <c r="DH325" s="49"/>
      <c r="DI325" s="49"/>
      <c r="DJ325" s="49"/>
      <c r="DK325" s="49"/>
      <c r="DL325" s="49"/>
      <c r="DM325" s="49"/>
      <c r="DN325" s="49"/>
      <c r="DO325" s="49"/>
      <c r="DP325" s="49"/>
      <c r="DQ325" s="49"/>
      <c r="DR325" s="49"/>
      <c r="DS325" s="49"/>
      <c r="DT325" s="49"/>
      <c r="DU325" s="49"/>
      <c r="DV325" s="49"/>
      <c r="DW325" s="49"/>
      <c r="DX325" s="49"/>
      <c r="DY325" s="49"/>
      <c r="DZ325" s="49"/>
      <c r="EA325" s="49"/>
      <c r="EB325" s="49"/>
      <c r="EC325" s="49"/>
      <c r="ED325" s="49"/>
      <c r="EE325" s="49"/>
      <c r="EF325" s="49"/>
      <c r="EG325" s="49"/>
      <c r="EH325" s="49"/>
      <c r="EI325" s="49"/>
      <c r="EJ325" s="49"/>
      <c r="EK325" s="49"/>
    </row>
    <row r="326" spans="1:141" s="105" customFormat="1" ht="12.75">
      <c r="A326" s="124" t="s">
        <v>22</v>
      </c>
      <c r="B326" s="124">
        <v>1</v>
      </c>
      <c r="C326" s="106" t="s">
        <v>25</v>
      </c>
      <c r="D326" s="64" t="s">
        <v>426</v>
      </c>
      <c r="E326" s="106" t="s">
        <v>260</v>
      </c>
      <c r="F326" s="106" t="s">
        <v>389</v>
      </c>
      <c r="G326" s="12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  <c r="BG326" s="49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/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49"/>
      <c r="CQ326" s="49"/>
      <c r="CR326" s="49"/>
      <c r="CS326" s="49"/>
      <c r="CT326" s="49"/>
      <c r="CU326" s="49"/>
      <c r="CV326" s="49"/>
      <c r="CW326" s="49"/>
      <c r="CX326" s="49"/>
      <c r="CY326" s="49"/>
      <c r="CZ326" s="49"/>
      <c r="DA326" s="49"/>
      <c r="DB326" s="49"/>
      <c r="DC326" s="49"/>
      <c r="DD326" s="49"/>
      <c r="DE326" s="49"/>
      <c r="DF326" s="49"/>
      <c r="DG326" s="49"/>
      <c r="DH326" s="49"/>
      <c r="DI326" s="49"/>
      <c r="DJ326" s="49"/>
      <c r="DK326" s="49"/>
      <c r="DL326" s="49"/>
      <c r="DM326" s="49"/>
      <c r="DN326" s="49"/>
      <c r="DO326" s="49"/>
      <c r="DP326" s="49"/>
      <c r="DQ326" s="49"/>
      <c r="DR326" s="49"/>
      <c r="DS326" s="49"/>
      <c r="DT326" s="49"/>
      <c r="DU326" s="49"/>
      <c r="DV326" s="49"/>
      <c r="DW326" s="49"/>
      <c r="DX326" s="49"/>
      <c r="DY326" s="49"/>
      <c r="DZ326" s="49"/>
      <c r="EA326" s="49"/>
      <c r="EB326" s="49"/>
      <c r="EC326" s="49"/>
      <c r="ED326" s="49"/>
      <c r="EE326" s="49"/>
      <c r="EF326" s="49"/>
      <c r="EG326" s="49"/>
      <c r="EH326" s="49"/>
      <c r="EI326" s="49"/>
      <c r="EJ326" s="49"/>
      <c r="EK326" s="49"/>
    </row>
    <row r="327" spans="1:141" s="105" customFormat="1" ht="12.75">
      <c r="A327" s="123" t="s">
        <v>29</v>
      </c>
      <c r="B327" s="123">
        <v>1</v>
      </c>
      <c r="C327" s="114" t="s">
        <v>189</v>
      </c>
      <c r="D327" s="64" t="s">
        <v>445</v>
      </c>
      <c r="E327" s="114" t="s">
        <v>263</v>
      </c>
      <c r="F327" s="114" t="s">
        <v>389</v>
      </c>
      <c r="G327" s="12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  <c r="CZ327" s="49"/>
      <c r="DA327" s="49"/>
      <c r="DB327" s="49"/>
      <c r="DC327" s="49"/>
      <c r="DD327" s="49"/>
      <c r="DE327" s="49"/>
      <c r="DF327" s="49"/>
      <c r="DG327" s="49"/>
      <c r="DH327" s="49"/>
      <c r="DI327" s="49"/>
      <c r="DJ327" s="49"/>
      <c r="DK327" s="49"/>
      <c r="DL327" s="49"/>
      <c r="DM327" s="49"/>
      <c r="DN327" s="49"/>
      <c r="DO327" s="49"/>
      <c r="DP327" s="49"/>
      <c r="DQ327" s="49"/>
      <c r="DR327" s="49"/>
      <c r="DS327" s="49"/>
      <c r="DT327" s="49"/>
      <c r="DU327" s="49"/>
      <c r="DV327" s="49"/>
      <c r="DW327" s="49"/>
      <c r="DX327" s="49"/>
      <c r="DY327" s="49"/>
      <c r="DZ327" s="49"/>
      <c r="EA327" s="49"/>
      <c r="EB327" s="49"/>
      <c r="EC327" s="49"/>
      <c r="ED327" s="49"/>
      <c r="EE327" s="49"/>
      <c r="EF327" s="49"/>
      <c r="EG327" s="49"/>
      <c r="EH327" s="49"/>
      <c r="EI327" s="49"/>
      <c r="EJ327" s="49"/>
      <c r="EK327" s="49"/>
    </row>
    <row r="328" spans="1:141" s="105" customFormat="1" ht="12.75">
      <c r="A328" s="127" t="s">
        <v>31</v>
      </c>
      <c r="B328" s="127">
        <v>1</v>
      </c>
      <c r="C328" s="128" t="s">
        <v>298</v>
      </c>
      <c r="D328" s="64" t="s">
        <v>536</v>
      </c>
      <c r="E328" s="128"/>
      <c r="F328" s="128" t="s">
        <v>486</v>
      </c>
      <c r="G328" s="12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  <c r="BG328" s="49"/>
      <c r="BH328" s="49"/>
      <c r="BI328" s="49"/>
      <c r="BJ328" s="49"/>
      <c r="BK328" s="49"/>
      <c r="BL328" s="49"/>
      <c r="BM328" s="49"/>
      <c r="BN328" s="49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49"/>
      <c r="CD328" s="49"/>
      <c r="CE328" s="49"/>
      <c r="CF328" s="49"/>
      <c r="CG328" s="49"/>
      <c r="CH328" s="49"/>
      <c r="CI328" s="49"/>
      <c r="CJ328" s="49"/>
      <c r="CK328" s="49"/>
      <c r="CL328" s="49"/>
      <c r="CM328" s="49"/>
      <c r="CN328" s="49"/>
      <c r="CO328" s="49"/>
      <c r="CP328" s="49"/>
      <c r="CQ328" s="49"/>
      <c r="CR328" s="49"/>
      <c r="CS328" s="49"/>
      <c r="CT328" s="49"/>
      <c r="CU328" s="49"/>
      <c r="CV328" s="49"/>
      <c r="CW328" s="49"/>
      <c r="CX328" s="49"/>
      <c r="CY328" s="49"/>
      <c r="CZ328" s="49"/>
      <c r="DA328" s="49"/>
      <c r="DB328" s="49"/>
      <c r="DC328" s="49"/>
      <c r="DD328" s="49"/>
      <c r="DE328" s="49"/>
      <c r="DF328" s="49"/>
      <c r="DG328" s="49"/>
      <c r="DH328" s="49"/>
      <c r="DI328" s="49"/>
      <c r="DJ328" s="49"/>
      <c r="DK328" s="49"/>
      <c r="DL328" s="49"/>
      <c r="DM328" s="49"/>
      <c r="DN328" s="49"/>
      <c r="DO328" s="49"/>
      <c r="DP328" s="49"/>
      <c r="DQ328" s="49"/>
      <c r="DR328" s="49"/>
      <c r="DS328" s="49"/>
      <c r="DT328" s="49"/>
      <c r="DU328" s="49"/>
      <c r="DV328" s="49"/>
      <c r="DW328" s="49"/>
      <c r="DX328" s="49"/>
      <c r="DY328" s="49"/>
      <c r="DZ328" s="49"/>
      <c r="EA328" s="49"/>
      <c r="EB328" s="49"/>
      <c r="EC328" s="49"/>
      <c r="ED328" s="49"/>
      <c r="EE328" s="49"/>
      <c r="EF328" s="49"/>
      <c r="EG328" s="49"/>
      <c r="EH328" s="49"/>
      <c r="EI328" s="49"/>
      <c r="EJ328" s="49"/>
      <c r="EK328" s="49"/>
    </row>
    <row r="329" spans="1:141" s="105" customFormat="1" ht="12.75">
      <c r="A329" s="42" t="s">
        <v>11</v>
      </c>
      <c r="B329" s="42">
        <v>1</v>
      </c>
      <c r="C329" s="112" t="s">
        <v>12</v>
      </c>
      <c r="D329" s="64" t="s">
        <v>319</v>
      </c>
      <c r="E329" s="112" t="s">
        <v>282</v>
      </c>
      <c r="F329" s="112" t="s">
        <v>310</v>
      </c>
      <c r="G329" s="12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  <c r="BE329" s="49"/>
      <c r="BF329" s="49"/>
      <c r="BG329" s="49"/>
      <c r="BH329" s="49"/>
      <c r="BI329" s="49"/>
      <c r="BJ329" s="49"/>
      <c r="BK329" s="49"/>
      <c r="BL329" s="49"/>
      <c r="BM329" s="49"/>
      <c r="BN329" s="49"/>
      <c r="BO329" s="49"/>
      <c r="BP329" s="49"/>
      <c r="BQ329" s="49"/>
      <c r="BR329" s="49"/>
      <c r="BS329" s="49"/>
      <c r="BT329" s="49"/>
      <c r="BU329" s="49"/>
      <c r="BV329" s="49"/>
      <c r="BW329" s="49"/>
      <c r="BX329" s="49"/>
      <c r="BY329" s="49"/>
      <c r="BZ329" s="49"/>
      <c r="CA329" s="49"/>
      <c r="CB329" s="49"/>
      <c r="CC329" s="49"/>
      <c r="CD329" s="49"/>
      <c r="CE329" s="49"/>
      <c r="CF329" s="49"/>
      <c r="CG329" s="49"/>
      <c r="CH329" s="49"/>
      <c r="CI329" s="49"/>
      <c r="CJ329" s="49"/>
      <c r="CK329" s="49"/>
      <c r="CL329" s="49"/>
      <c r="CM329" s="49"/>
      <c r="CN329" s="49"/>
      <c r="CO329" s="49"/>
      <c r="CP329" s="49"/>
      <c r="CQ329" s="49"/>
      <c r="CR329" s="49"/>
      <c r="CS329" s="49"/>
      <c r="CT329" s="49"/>
      <c r="CU329" s="49"/>
      <c r="CV329" s="49"/>
      <c r="CW329" s="49"/>
      <c r="CX329" s="49"/>
      <c r="CY329" s="49"/>
      <c r="CZ329" s="49"/>
      <c r="DA329" s="49"/>
      <c r="DB329" s="49"/>
      <c r="DC329" s="49"/>
      <c r="DD329" s="49"/>
      <c r="DE329" s="49"/>
      <c r="DF329" s="49"/>
      <c r="DG329" s="49"/>
      <c r="DH329" s="49"/>
      <c r="DI329" s="49"/>
      <c r="DJ329" s="49"/>
      <c r="DK329" s="49"/>
      <c r="DL329" s="49"/>
      <c r="DM329" s="49"/>
      <c r="DN329" s="49"/>
      <c r="DO329" s="49"/>
      <c r="DP329" s="49"/>
      <c r="DQ329" s="49"/>
      <c r="DR329" s="49"/>
      <c r="DS329" s="49"/>
      <c r="DT329" s="49"/>
      <c r="DU329" s="49"/>
      <c r="DV329" s="49"/>
      <c r="DW329" s="49"/>
      <c r="DX329" s="49"/>
      <c r="DY329" s="49"/>
      <c r="DZ329" s="49"/>
      <c r="EA329" s="49"/>
      <c r="EB329" s="49"/>
      <c r="EC329" s="49"/>
      <c r="ED329" s="49"/>
      <c r="EE329" s="49"/>
      <c r="EF329" s="49"/>
      <c r="EG329" s="49"/>
      <c r="EH329" s="49"/>
      <c r="EI329" s="49"/>
      <c r="EJ329" s="49"/>
      <c r="EK329" s="49"/>
    </row>
    <row r="330" spans="1:141" s="105" customFormat="1" ht="12.75">
      <c r="A330" s="124" t="s">
        <v>15</v>
      </c>
      <c r="B330" s="124">
        <v>1</v>
      </c>
      <c r="C330" s="106" t="s">
        <v>16</v>
      </c>
      <c r="D330" s="64" t="s">
        <v>329</v>
      </c>
      <c r="E330" s="106" t="s">
        <v>260</v>
      </c>
      <c r="F330" s="106" t="s">
        <v>309</v>
      </c>
      <c r="G330" s="12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9"/>
      <c r="BS330" s="49"/>
      <c r="BT330" s="49"/>
      <c r="BU330" s="49"/>
      <c r="BV330" s="49"/>
      <c r="BW330" s="49"/>
      <c r="BX330" s="49"/>
      <c r="BY330" s="49"/>
      <c r="BZ330" s="49"/>
      <c r="CA330" s="49"/>
      <c r="CB330" s="49"/>
      <c r="CC330" s="49"/>
      <c r="CD330" s="49"/>
      <c r="CE330" s="49"/>
      <c r="CF330" s="49"/>
      <c r="CG330" s="49"/>
      <c r="CH330" s="49"/>
      <c r="CI330" s="49"/>
      <c r="CJ330" s="49"/>
      <c r="CK330" s="49"/>
      <c r="CL330" s="49"/>
      <c r="CM330" s="49"/>
      <c r="CN330" s="49"/>
      <c r="CO330" s="49"/>
      <c r="CP330" s="49"/>
      <c r="CQ330" s="49"/>
      <c r="CR330" s="49"/>
      <c r="CS330" s="49"/>
      <c r="CT330" s="49"/>
      <c r="CU330" s="49"/>
      <c r="CV330" s="49"/>
      <c r="CW330" s="49"/>
      <c r="CX330" s="49"/>
      <c r="CY330" s="49"/>
      <c r="CZ330" s="49"/>
      <c r="DA330" s="49"/>
      <c r="DB330" s="49"/>
      <c r="DC330" s="49"/>
      <c r="DD330" s="49"/>
      <c r="DE330" s="49"/>
      <c r="DF330" s="49"/>
      <c r="DG330" s="49"/>
      <c r="DH330" s="49"/>
      <c r="DI330" s="49"/>
      <c r="DJ330" s="49"/>
      <c r="DK330" s="49"/>
      <c r="DL330" s="49"/>
      <c r="DM330" s="49"/>
      <c r="DN330" s="49"/>
      <c r="DO330" s="49"/>
      <c r="DP330" s="49"/>
      <c r="DQ330" s="49"/>
      <c r="DR330" s="49"/>
      <c r="DS330" s="49"/>
      <c r="DT330" s="49"/>
      <c r="DU330" s="49"/>
      <c r="DV330" s="49"/>
      <c r="DW330" s="49"/>
      <c r="DX330" s="49"/>
      <c r="DY330" s="49"/>
      <c r="DZ330" s="49"/>
      <c r="EA330" s="49"/>
      <c r="EB330" s="49"/>
      <c r="EC330" s="49"/>
      <c r="ED330" s="49"/>
      <c r="EE330" s="49"/>
      <c r="EF330" s="49"/>
      <c r="EG330" s="49"/>
      <c r="EH330" s="49"/>
      <c r="EI330" s="49"/>
      <c r="EJ330" s="49"/>
      <c r="EK330" s="49"/>
    </row>
    <row r="331" spans="1:141" s="105" customFormat="1" ht="12.75">
      <c r="A331" s="123" t="s">
        <v>22</v>
      </c>
      <c r="B331" s="123">
        <v>1</v>
      </c>
      <c r="C331" s="114" t="s">
        <v>26</v>
      </c>
      <c r="D331" s="64" t="s">
        <v>329</v>
      </c>
      <c r="E331" s="114" t="s">
        <v>263</v>
      </c>
      <c r="F331" s="114" t="s">
        <v>310</v>
      </c>
      <c r="G331" s="12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  <c r="BE331" s="49"/>
      <c r="BF331" s="49"/>
      <c r="BG331" s="49"/>
      <c r="BH331" s="49"/>
      <c r="BI331" s="49"/>
      <c r="BJ331" s="49"/>
      <c r="BK331" s="49"/>
      <c r="BL331" s="49"/>
      <c r="BM331" s="49"/>
      <c r="BN331" s="49"/>
      <c r="BO331" s="49"/>
      <c r="BP331" s="49"/>
      <c r="BQ331" s="49"/>
      <c r="BR331" s="49"/>
      <c r="BS331" s="49"/>
      <c r="BT331" s="49"/>
      <c r="BU331" s="49"/>
      <c r="BV331" s="49"/>
      <c r="BW331" s="49"/>
      <c r="BX331" s="49"/>
      <c r="BY331" s="49"/>
      <c r="BZ331" s="49"/>
      <c r="CA331" s="49"/>
      <c r="CB331" s="49"/>
      <c r="CC331" s="49"/>
      <c r="CD331" s="49"/>
      <c r="CE331" s="49"/>
      <c r="CF331" s="49"/>
      <c r="CG331" s="49"/>
      <c r="CH331" s="49"/>
      <c r="CI331" s="49"/>
      <c r="CJ331" s="49"/>
      <c r="CK331" s="49"/>
      <c r="CL331" s="49"/>
      <c r="CM331" s="49"/>
      <c r="CN331" s="49"/>
      <c r="CO331" s="49"/>
      <c r="CP331" s="49"/>
      <c r="CQ331" s="49"/>
      <c r="CR331" s="49"/>
      <c r="CS331" s="49"/>
      <c r="CT331" s="49"/>
      <c r="CU331" s="49"/>
      <c r="CV331" s="49"/>
      <c r="CW331" s="49"/>
      <c r="CX331" s="49"/>
      <c r="CY331" s="49"/>
      <c r="CZ331" s="49"/>
      <c r="DA331" s="49"/>
      <c r="DB331" s="49"/>
      <c r="DC331" s="49"/>
      <c r="DD331" s="49"/>
      <c r="DE331" s="49"/>
      <c r="DF331" s="49"/>
      <c r="DG331" s="49"/>
      <c r="DH331" s="49"/>
      <c r="DI331" s="49"/>
      <c r="DJ331" s="49"/>
      <c r="DK331" s="49"/>
      <c r="DL331" s="49"/>
      <c r="DM331" s="49"/>
      <c r="DN331" s="49"/>
      <c r="DO331" s="49"/>
      <c r="DP331" s="49"/>
      <c r="DQ331" s="49"/>
      <c r="DR331" s="49"/>
      <c r="DS331" s="49"/>
      <c r="DT331" s="49"/>
      <c r="DU331" s="49"/>
      <c r="DV331" s="49"/>
      <c r="DW331" s="49"/>
      <c r="DX331" s="49"/>
      <c r="DY331" s="49"/>
      <c r="DZ331" s="49"/>
      <c r="EA331" s="49"/>
      <c r="EB331" s="49"/>
      <c r="EC331" s="49"/>
      <c r="ED331" s="49"/>
      <c r="EE331" s="49"/>
      <c r="EF331" s="49"/>
      <c r="EG331" s="49"/>
      <c r="EH331" s="49"/>
      <c r="EI331" s="49"/>
      <c r="EJ331" s="49"/>
      <c r="EK331" s="49"/>
    </row>
    <row r="332" spans="1:141" s="105" customFormat="1" ht="12.75">
      <c r="A332" s="123" t="s">
        <v>22</v>
      </c>
      <c r="B332" s="123">
        <v>1</v>
      </c>
      <c r="C332" s="114" t="s">
        <v>341</v>
      </c>
      <c r="D332" s="64" t="s">
        <v>362</v>
      </c>
      <c r="E332" s="114" t="s">
        <v>263</v>
      </c>
      <c r="F332" s="114" t="s">
        <v>486</v>
      </c>
      <c r="G332" s="12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  <c r="BE332" s="49"/>
      <c r="BF332" s="49"/>
      <c r="BG332" s="49"/>
      <c r="BH332" s="49"/>
      <c r="BI332" s="49"/>
      <c r="BJ332" s="49"/>
      <c r="BK332" s="49"/>
      <c r="BL332" s="49"/>
      <c r="BM332" s="49"/>
      <c r="BN332" s="49"/>
      <c r="BO332" s="49"/>
      <c r="BP332" s="49"/>
      <c r="BQ332" s="49"/>
      <c r="BR332" s="49"/>
      <c r="BS332" s="49"/>
      <c r="BT332" s="49"/>
      <c r="BU332" s="49"/>
      <c r="BV332" s="49"/>
      <c r="BW332" s="49"/>
      <c r="BX332" s="49"/>
      <c r="BY332" s="49"/>
      <c r="BZ332" s="49"/>
      <c r="CA332" s="49"/>
      <c r="CB332" s="49"/>
      <c r="CC332" s="49"/>
      <c r="CD332" s="49"/>
      <c r="CE332" s="49"/>
      <c r="CF332" s="49"/>
      <c r="CG332" s="49"/>
      <c r="CH332" s="49"/>
      <c r="CI332" s="49"/>
      <c r="CJ332" s="49"/>
      <c r="CK332" s="49"/>
      <c r="CL332" s="49"/>
      <c r="CM332" s="49"/>
      <c r="CN332" s="49"/>
      <c r="CO332" s="49"/>
      <c r="CP332" s="49"/>
      <c r="CQ332" s="49"/>
      <c r="CR332" s="49"/>
      <c r="CS332" s="49"/>
      <c r="CT332" s="49"/>
      <c r="CU332" s="49"/>
      <c r="CV332" s="49"/>
      <c r="CW332" s="49"/>
      <c r="CX332" s="49"/>
      <c r="CY332" s="49"/>
      <c r="CZ332" s="49"/>
      <c r="DA332" s="49"/>
      <c r="DB332" s="49"/>
      <c r="DC332" s="49"/>
      <c r="DD332" s="49"/>
      <c r="DE332" s="49"/>
      <c r="DF332" s="49"/>
      <c r="DG332" s="49"/>
      <c r="DH332" s="49"/>
      <c r="DI332" s="49"/>
      <c r="DJ332" s="49"/>
      <c r="DK332" s="49"/>
      <c r="DL332" s="49"/>
      <c r="DM332" s="49"/>
      <c r="DN332" s="49"/>
      <c r="DO332" s="49"/>
      <c r="DP332" s="49"/>
      <c r="DQ332" s="49"/>
      <c r="DR332" s="49"/>
      <c r="DS332" s="49"/>
      <c r="DT332" s="49"/>
      <c r="DU332" s="49"/>
      <c r="DV332" s="49"/>
      <c r="DW332" s="49"/>
      <c r="DX332" s="49"/>
      <c r="DY332" s="49"/>
      <c r="DZ332" s="49"/>
      <c r="EA332" s="49"/>
      <c r="EB332" s="49"/>
      <c r="EC332" s="49"/>
      <c r="ED332" s="49"/>
      <c r="EE332" s="49"/>
      <c r="EF332" s="49"/>
      <c r="EG332" s="49"/>
      <c r="EH332" s="49"/>
      <c r="EI332" s="49"/>
      <c r="EJ332" s="49"/>
      <c r="EK332" s="49"/>
    </row>
    <row r="333" spans="1:141" s="105" customFormat="1" ht="12.75">
      <c r="A333" s="123" t="s">
        <v>22</v>
      </c>
      <c r="B333" s="123">
        <v>1</v>
      </c>
      <c r="C333" s="114" t="s">
        <v>26</v>
      </c>
      <c r="D333" s="64" t="s">
        <v>362</v>
      </c>
      <c r="E333" s="114" t="s">
        <v>263</v>
      </c>
      <c r="F333" s="114" t="s">
        <v>310</v>
      </c>
      <c r="G333" s="12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  <c r="BE333" s="49"/>
      <c r="BF333" s="49"/>
      <c r="BG333" s="49"/>
      <c r="BH333" s="49"/>
      <c r="BI333" s="49"/>
      <c r="BJ333" s="49"/>
      <c r="BK333" s="49"/>
      <c r="BL333" s="49"/>
      <c r="BM333" s="49"/>
      <c r="BN333" s="49"/>
      <c r="BO333" s="49"/>
      <c r="BP333" s="49"/>
      <c r="BQ333" s="49"/>
      <c r="BR333" s="49"/>
      <c r="BS333" s="49"/>
      <c r="BT333" s="49"/>
      <c r="BU333" s="49"/>
      <c r="BV333" s="49"/>
      <c r="BW333" s="49"/>
      <c r="BX333" s="49"/>
      <c r="BY333" s="49"/>
      <c r="BZ333" s="49"/>
      <c r="CA333" s="49"/>
      <c r="CB333" s="49"/>
      <c r="CC333" s="49"/>
      <c r="CD333" s="49"/>
      <c r="CE333" s="49"/>
      <c r="CF333" s="49"/>
      <c r="CG333" s="49"/>
      <c r="CH333" s="49"/>
      <c r="CI333" s="49"/>
      <c r="CJ333" s="49"/>
      <c r="CK333" s="49"/>
      <c r="CL333" s="49"/>
      <c r="CM333" s="49"/>
      <c r="CN333" s="49"/>
      <c r="CO333" s="49"/>
      <c r="CP333" s="49"/>
      <c r="CQ333" s="49"/>
      <c r="CR333" s="49"/>
      <c r="CS333" s="49"/>
      <c r="CT333" s="49"/>
      <c r="CU333" s="49"/>
      <c r="CV333" s="49"/>
      <c r="CW333" s="49"/>
      <c r="CX333" s="49"/>
      <c r="CY333" s="49"/>
      <c r="CZ333" s="49"/>
      <c r="DA333" s="49"/>
      <c r="DB333" s="49"/>
      <c r="DC333" s="49"/>
      <c r="DD333" s="49"/>
      <c r="DE333" s="49"/>
      <c r="DF333" s="49"/>
      <c r="DG333" s="49"/>
      <c r="DH333" s="49"/>
      <c r="DI333" s="49"/>
      <c r="DJ333" s="49"/>
      <c r="DK333" s="49"/>
      <c r="DL333" s="49"/>
      <c r="DM333" s="49"/>
      <c r="DN333" s="49"/>
      <c r="DO333" s="49"/>
      <c r="DP333" s="49"/>
      <c r="DQ333" s="49"/>
      <c r="DR333" s="49"/>
      <c r="DS333" s="49"/>
      <c r="DT333" s="49"/>
      <c r="DU333" s="49"/>
      <c r="DV333" s="49"/>
      <c r="DW333" s="49"/>
      <c r="DX333" s="49"/>
      <c r="DY333" s="49"/>
      <c r="DZ333" s="49"/>
      <c r="EA333" s="49"/>
      <c r="EB333" s="49"/>
      <c r="EC333" s="49"/>
      <c r="ED333" s="49"/>
      <c r="EE333" s="49"/>
      <c r="EF333" s="49"/>
      <c r="EG333" s="49"/>
      <c r="EH333" s="49"/>
      <c r="EI333" s="49"/>
      <c r="EJ333" s="49"/>
      <c r="EK333" s="49"/>
    </row>
    <row r="334" spans="1:141" s="105" customFormat="1" ht="12.75">
      <c r="A334" s="123" t="s">
        <v>22</v>
      </c>
      <c r="B334" s="123">
        <v>1</v>
      </c>
      <c r="C334" s="114" t="s">
        <v>26</v>
      </c>
      <c r="D334" s="64" t="s">
        <v>362</v>
      </c>
      <c r="E334" s="114" t="s">
        <v>263</v>
      </c>
      <c r="F334" s="114" t="s">
        <v>486</v>
      </c>
      <c r="G334" s="12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  <c r="BE334" s="49"/>
      <c r="BF334" s="49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9"/>
      <c r="BS334" s="49"/>
      <c r="BT334" s="49"/>
      <c r="BU334" s="49"/>
      <c r="BV334" s="49"/>
      <c r="BW334" s="49"/>
      <c r="BX334" s="49"/>
      <c r="BY334" s="49"/>
      <c r="BZ334" s="49"/>
      <c r="CA334" s="49"/>
      <c r="CB334" s="49"/>
      <c r="CC334" s="49"/>
      <c r="CD334" s="49"/>
      <c r="CE334" s="49"/>
      <c r="CF334" s="49"/>
      <c r="CG334" s="49"/>
      <c r="CH334" s="49"/>
      <c r="CI334" s="49"/>
      <c r="CJ334" s="49"/>
      <c r="CK334" s="49"/>
      <c r="CL334" s="49"/>
      <c r="CM334" s="49"/>
      <c r="CN334" s="49"/>
      <c r="CO334" s="49"/>
      <c r="CP334" s="49"/>
      <c r="CQ334" s="49"/>
      <c r="CR334" s="49"/>
      <c r="CS334" s="49"/>
      <c r="CT334" s="49"/>
      <c r="CU334" s="49"/>
      <c r="CV334" s="49"/>
      <c r="CW334" s="49"/>
      <c r="CX334" s="49"/>
      <c r="CY334" s="49"/>
      <c r="CZ334" s="49"/>
      <c r="DA334" s="49"/>
      <c r="DB334" s="49"/>
      <c r="DC334" s="49"/>
      <c r="DD334" s="49"/>
      <c r="DE334" s="49"/>
      <c r="DF334" s="49"/>
      <c r="DG334" s="49"/>
      <c r="DH334" s="49"/>
      <c r="DI334" s="49"/>
      <c r="DJ334" s="49"/>
      <c r="DK334" s="49"/>
      <c r="DL334" s="49"/>
      <c r="DM334" s="49"/>
      <c r="DN334" s="49"/>
      <c r="DO334" s="49"/>
      <c r="DP334" s="49"/>
      <c r="DQ334" s="49"/>
      <c r="DR334" s="49"/>
      <c r="DS334" s="49"/>
      <c r="DT334" s="49"/>
      <c r="DU334" s="49"/>
      <c r="DV334" s="49"/>
      <c r="DW334" s="49"/>
      <c r="DX334" s="49"/>
      <c r="DY334" s="49"/>
      <c r="DZ334" s="49"/>
      <c r="EA334" s="49"/>
      <c r="EB334" s="49"/>
      <c r="EC334" s="49"/>
      <c r="ED334" s="49"/>
      <c r="EE334" s="49"/>
      <c r="EF334" s="49"/>
      <c r="EG334" s="49"/>
      <c r="EH334" s="49"/>
      <c r="EI334" s="49"/>
      <c r="EJ334" s="49"/>
      <c r="EK334" s="49"/>
    </row>
    <row r="335" spans="1:141" s="105" customFormat="1" ht="12.75">
      <c r="A335" s="42" t="s">
        <v>22</v>
      </c>
      <c r="B335" s="42">
        <v>1</v>
      </c>
      <c r="C335" s="112" t="s">
        <v>25</v>
      </c>
      <c r="D335" s="64" t="s">
        <v>443</v>
      </c>
      <c r="E335" s="112" t="s">
        <v>282</v>
      </c>
      <c r="F335" s="112" t="s">
        <v>486</v>
      </c>
      <c r="G335" s="12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  <c r="BE335" s="49"/>
      <c r="BF335" s="49"/>
      <c r="BG335" s="49"/>
      <c r="BH335" s="49"/>
      <c r="BI335" s="49"/>
      <c r="BJ335" s="49"/>
      <c r="BK335" s="49"/>
      <c r="BL335" s="49"/>
      <c r="BM335" s="49"/>
      <c r="BN335" s="49"/>
      <c r="BO335" s="49"/>
      <c r="BP335" s="49"/>
      <c r="BQ335" s="49"/>
      <c r="BR335" s="49"/>
      <c r="BS335" s="49"/>
      <c r="BT335" s="49"/>
      <c r="BU335" s="49"/>
      <c r="BV335" s="49"/>
      <c r="BW335" s="49"/>
      <c r="BX335" s="49"/>
      <c r="BY335" s="49"/>
      <c r="BZ335" s="49"/>
      <c r="CA335" s="49"/>
      <c r="CB335" s="49"/>
      <c r="CC335" s="49"/>
      <c r="CD335" s="49"/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49"/>
      <c r="CQ335" s="49"/>
      <c r="CR335" s="49"/>
      <c r="CS335" s="49"/>
      <c r="CT335" s="49"/>
      <c r="CU335" s="49"/>
      <c r="CV335" s="49"/>
      <c r="CW335" s="49"/>
      <c r="CX335" s="49"/>
      <c r="CY335" s="49"/>
      <c r="CZ335" s="49"/>
      <c r="DA335" s="49"/>
      <c r="DB335" s="49"/>
      <c r="DC335" s="49"/>
      <c r="DD335" s="49"/>
      <c r="DE335" s="49"/>
      <c r="DF335" s="49"/>
      <c r="DG335" s="49"/>
      <c r="DH335" s="49"/>
      <c r="DI335" s="49"/>
      <c r="DJ335" s="49"/>
      <c r="DK335" s="49"/>
      <c r="DL335" s="49"/>
      <c r="DM335" s="49"/>
      <c r="DN335" s="49"/>
      <c r="DO335" s="49"/>
      <c r="DP335" s="49"/>
      <c r="DQ335" s="49"/>
      <c r="DR335" s="49"/>
      <c r="DS335" s="49"/>
      <c r="DT335" s="49"/>
      <c r="DU335" s="49"/>
      <c r="DV335" s="49"/>
      <c r="DW335" s="49"/>
      <c r="DX335" s="49"/>
      <c r="DY335" s="49"/>
      <c r="DZ335" s="49"/>
      <c r="EA335" s="49"/>
      <c r="EB335" s="49"/>
      <c r="EC335" s="49"/>
      <c r="ED335" s="49"/>
      <c r="EE335" s="49"/>
      <c r="EF335" s="49"/>
      <c r="EG335" s="49"/>
      <c r="EH335" s="49"/>
      <c r="EI335" s="49"/>
      <c r="EJ335" s="49"/>
      <c r="EK335" s="49"/>
    </row>
    <row r="336" spans="1:141" s="105" customFormat="1" ht="12.75">
      <c r="A336" s="125" t="s">
        <v>22</v>
      </c>
      <c r="B336" s="125">
        <v>1</v>
      </c>
      <c r="C336" s="108" t="s">
        <v>26</v>
      </c>
      <c r="D336" s="64" t="s">
        <v>443</v>
      </c>
      <c r="E336" s="108" t="s">
        <v>306</v>
      </c>
      <c r="F336" s="108" t="s">
        <v>389</v>
      </c>
      <c r="G336" s="12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  <c r="BE336" s="49"/>
      <c r="BF336" s="49"/>
      <c r="BG336" s="49"/>
      <c r="BH336" s="49"/>
      <c r="BI336" s="49"/>
      <c r="BJ336" s="49"/>
      <c r="BK336" s="49"/>
      <c r="BL336" s="49"/>
      <c r="BM336" s="49"/>
      <c r="BN336" s="49"/>
      <c r="BO336" s="49"/>
      <c r="BP336" s="49"/>
      <c r="BQ336" s="49"/>
      <c r="BR336" s="49"/>
      <c r="BS336" s="49"/>
      <c r="BT336" s="49"/>
      <c r="BU336" s="49"/>
      <c r="BV336" s="49"/>
      <c r="BW336" s="49"/>
      <c r="BX336" s="49"/>
      <c r="BY336" s="49"/>
      <c r="BZ336" s="49"/>
      <c r="CA336" s="49"/>
      <c r="CB336" s="49"/>
      <c r="CC336" s="49"/>
      <c r="CD336" s="49"/>
      <c r="CE336" s="49"/>
      <c r="CF336" s="49"/>
      <c r="CG336" s="49"/>
      <c r="CH336" s="49"/>
      <c r="CI336" s="49"/>
      <c r="CJ336" s="49"/>
      <c r="CK336" s="49"/>
      <c r="CL336" s="49"/>
      <c r="CM336" s="49"/>
      <c r="CN336" s="49"/>
      <c r="CO336" s="49"/>
      <c r="CP336" s="49"/>
      <c r="CQ336" s="49"/>
      <c r="CR336" s="49"/>
      <c r="CS336" s="49"/>
      <c r="CT336" s="49"/>
      <c r="CU336" s="49"/>
      <c r="CV336" s="49"/>
      <c r="CW336" s="49"/>
      <c r="CX336" s="49"/>
      <c r="CY336" s="49"/>
      <c r="CZ336" s="49"/>
      <c r="DA336" s="49"/>
      <c r="DB336" s="49"/>
      <c r="DC336" s="49"/>
      <c r="DD336" s="49"/>
      <c r="DE336" s="49"/>
      <c r="DF336" s="49"/>
      <c r="DG336" s="49"/>
      <c r="DH336" s="49"/>
      <c r="DI336" s="49"/>
      <c r="DJ336" s="49"/>
      <c r="DK336" s="49"/>
      <c r="DL336" s="49"/>
      <c r="DM336" s="49"/>
      <c r="DN336" s="49"/>
      <c r="DO336" s="49"/>
      <c r="DP336" s="49"/>
      <c r="DQ336" s="49"/>
      <c r="DR336" s="49"/>
      <c r="DS336" s="49"/>
      <c r="DT336" s="49"/>
      <c r="DU336" s="49"/>
      <c r="DV336" s="49"/>
      <c r="DW336" s="49"/>
      <c r="DX336" s="49"/>
      <c r="DY336" s="49"/>
      <c r="DZ336" s="49"/>
      <c r="EA336" s="49"/>
      <c r="EB336" s="49"/>
      <c r="EC336" s="49"/>
      <c r="ED336" s="49"/>
      <c r="EE336" s="49"/>
      <c r="EF336" s="49"/>
      <c r="EG336" s="49"/>
      <c r="EH336" s="49"/>
      <c r="EI336" s="49"/>
      <c r="EJ336" s="49"/>
      <c r="EK336" s="49"/>
    </row>
    <row r="337" spans="1:141" s="105" customFormat="1" ht="12.75">
      <c r="A337" s="42" t="s">
        <v>31</v>
      </c>
      <c r="B337" s="42">
        <v>1</v>
      </c>
      <c r="C337" s="112" t="s">
        <v>382</v>
      </c>
      <c r="D337" s="64" t="s">
        <v>443</v>
      </c>
      <c r="E337" s="112" t="s">
        <v>282</v>
      </c>
      <c r="F337" s="112" t="s">
        <v>452</v>
      </c>
      <c r="G337" s="12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  <c r="BE337" s="49"/>
      <c r="BF337" s="49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/>
      <c r="CA337" s="49"/>
      <c r="CB337" s="49"/>
      <c r="CC337" s="49"/>
      <c r="CD337" s="49"/>
      <c r="CE337" s="49"/>
      <c r="CF337" s="49"/>
      <c r="CG337" s="49"/>
      <c r="CH337" s="49"/>
      <c r="CI337" s="49"/>
      <c r="CJ337" s="49"/>
      <c r="CK337" s="49"/>
      <c r="CL337" s="49"/>
      <c r="CM337" s="49"/>
      <c r="CN337" s="49"/>
      <c r="CO337" s="49"/>
      <c r="CP337" s="49"/>
      <c r="CQ337" s="49"/>
      <c r="CR337" s="49"/>
      <c r="CS337" s="49"/>
      <c r="CT337" s="49"/>
      <c r="CU337" s="49"/>
      <c r="CV337" s="49"/>
      <c r="CW337" s="49"/>
      <c r="CX337" s="49"/>
      <c r="CY337" s="49"/>
      <c r="CZ337" s="49"/>
      <c r="DA337" s="49"/>
      <c r="DB337" s="49"/>
      <c r="DC337" s="49"/>
      <c r="DD337" s="49"/>
      <c r="DE337" s="49"/>
      <c r="DF337" s="49"/>
      <c r="DG337" s="49"/>
      <c r="DH337" s="49"/>
      <c r="DI337" s="49"/>
      <c r="DJ337" s="49"/>
      <c r="DK337" s="49"/>
      <c r="DL337" s="49"/>
      <c r="DM337" s="49"/>
      <c r="DN337" s="49"/>
      <c r="DO337" s="49"/>
      <c r="DP337" s="49"/>
      <c r="DQ337" s="49"/>
      <c r="DR337" s="49"/>
      <c r="DS337" s="49"/>
      <c r="DT337" s="49"/>
      <c r="DU337" s="49"/>
      <c r="DV337" s="49"/>
      <c r="DW337" s="49"/>
      <c r="DX337" s="49"/>
      <c r="DY337" s="49"/>
      <c r="DZ337" s="49"/>
      <c r="EA337" s="49"/>
      <c r="EB337" s="49"/>
      <c r="EC337" s="49"/>
      <c r="ED337" s="49"/>
      <c r="EE337" s="49"/>
      <c r="EF337" s="49"/>
      <c r="EG337" s="49"/>
      <c r="EH337" s="49"/>
      <c r="EI337" s="49"/>
      <c r="EJ337" s="49"/>
      <c r="EK337" s="49"/>
    </row>
    <row r="338" spans="1:141" s="105" customFormat="1" ht="12.75">
      <c r="A338" s="123" t="s">
        <v>22</v>
      </c>
      <c r="B338" s="123">
        <v>1</v>
      </c>
      <c r="C338" s="114" t="s">
        <v>26</v>
      </c>
      <c r="D338" s="64" t="s">
        <v>357</v>
      </c>
      <c r="E338" s="114" t="s">
        <v>263</v>
      </c>
      <c r="F338" s="114" t="s">
        <v>309</v>
      </c>
      <c r="G338" s="12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  <c r="BE338" s="49"/>
      <c r="BF338" s="49"/>
      <c r="BG338" s="49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9"/>
      <c r="BS338" s="49"/>
      <c r="BT338" s="49"/>
      <c r="BU338" s="49"/>
      <c r="BV338" s="49"/>
      <c r="BW338" s="49"/>
      <c r="BX338" s="49"/>
      <c r="BY338" s="49"/>
      <c r="BZ338" s="49"/>
      <c r="CA338" s="49"/>
      <c r="CB338" s="49"/>
      <c r="CC338" s="49"/>
      <c r="CD338" s="49"/>
      <c r="CE338" s="49"/>
      <c r="CF338" s="49"/>
      <c r="CG338" s="49"/>
      <c r="CH338" s="49"/>
      <c r="CI338" s="49"/>
      <c r="CJ338" s="49"/>
      <c r="CK338" s="49"/>
      <c r="CL338" s="49"/>
      <c r="CM338" s="49"/>
      <c r="CN338" s="49"/>
      <c r="CO338" s="49"/>
      <c r="CP338" s="49"/>
      <c r="CQ338" s="49"/>
      <c r="CR338" s="49"/>
      <c r="CS338" s="49"/>
      <c r="CT338" s="49"/>
      <c r="CU338" s="49"/>
      <c r="CV338" s="49"/>
      <c r="CW338" s="49"/>
      <c r="CX338" s="49"/>
      <c r="CY338" s="49"/>
      <c r="CZ338" s="49"/>
      <c r="DA338" s="49"/>
      <c r="DB338" s="49"/>
      <c r="DC338" s="49"/>
      <c r="DD338" s="49"/>
      <c r="DE338" s="49"/>
      <c r="DF338" s="49"/>
      <c r="DG338" s="49"/>
      <c r="DH338" s="49"/>
      <c r="DI338" s="49"/>
      <c r="DJ338" s="49"/>
      <c r="DK338" s="49"/>
      <c r="DL338" s="49"/>
      <c r="DM338" s="49"/>
      <c r="DN338" s="49"/>
      <c r="DO338" s="49"/>
      <c r="DP338" s="49"/>
      <c r="DQ338" s="49"/>
      <c r="DR338" s="49"/>
      <c r="DS338" s="49"/>
      <c r="DT338" s="49"/>
      <c r="DU338" s="49"/>
      <c r="DV338" s="49"/>
      <c r="DW338" s="49"/>
      <c r="DX338" s="49"/>
      <c r="DY338" s="49"/>
      <c r="DZ338" s="49"/>
      <c r="EA338" s="49"/>
      <c r="EB338" s="49"/>
      <c r="EC338" s="49"/>
      <c r="ED338" s="49"/>
      <c r="EE338" s="49"/>
      <c r="EF338" s="49"/>
      <c r="EG338" s="49"/>
      <c r="EH338" s="49"/>
      <c r="EI338" s="49"/>
      <c r="EJ338" s="49"/>
      <c r="EK338" s="49"/>
    </row>
    <row r="339" spans="1:141" s="105" customFormat="1" ht="12.75">
      <c r="A339" s="123" t="s">
        <v>22</v>
      </c>
      <c r="B339" s="123">
        <v>1</v>
      </c>
      <c r="C339" s="114" t="s">
        <v>26</v>
      </c>
      <c r="D339" s="64" t="s">
        <v>357</v>
      </c>
      <c r="E339" s="114" t="s">
        <v>263</v>
      </c>
      <c r="F339" s="114" t="s">
        <v>486</v>
      </c>
      <c r="G339" s="12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  <c r="BE339" s="49"/>
      <c r="BF339" s="49"/>
      <c r="BG339" s="49"/>
      <c r="BH339" s="49"/>
      <c r="BI339" s="49"/>
      <c r="BJ339" s="49"/>
      <c r="BK339" s="49"/>
      <c r="BL339" s="49"/>
      <c r="BM339" s="49"/>
      <c r="BN339" s="49"/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/>
      <c r="BZ339" s="49"/>
      <c r="CA339" s="49"/>
      <c r="CB339" s="49"/>
      <c r="CC339" s="49"/>
      <c r="CD339" s="49"/>
      <c r="CE339" s="49"/>
      <c r="CF339" s="49"/>
      <c r="CG339" s="49"/>
      <c r="CH339" s="49"/>
      <c r="CI339" s="49"/>
      <c r="CJ339" s="49"/>
      <c r="CK339" s="49"/>
      <c r="CL339" s="49"/>
      <c r="CM339" s="49"/>
      <c r="CN339" s="49"/>
      <c r="CO339" s="49"/>
      <c r="CP339" s="49"/>
      <c r="CQ339" s="49"/>
      <c r="CR339" s="49"/>
      <c r="CS339" s="49"/>
      <c r="CT339" s="49"/>
      <c r="CU339" s="49"/>
      <c r="CV339" s="49"/>
      <c r="CW339" s="49"/>
      <c r="CX339" s="49"/>
      <c r="CY339" s="49"/>
      <c r="CZ339" s="49"/>
      <c r="DA339" s="49"/>
      <c r="DB339" s="49"/>
      <c r="DC339" s="49"/>
      <c r="DD339" s="49"/>
      <c r="DE339" s="49"/>
      <c r="DF339" s="49"/>
      <c r="DG339" s="49"/>
      <c r="DH339" s="49"/>
      <c r="DI339" s="49"/>
      <c r="DJ339" s="49"/>
      <c r="DK339" s="49"/>
      <c r="DL339" s="49"/>
      <c r="DM339" s="49"/>
      <c r="DN339" s="49"/>
      <c r="DO339" s="49"/>
      <c r="DP339" s="49"/>
      <c r="DQ339" s="49"/>
      <c r="DR339" s="49"/>
      <c r="DS339" s="49"/>
      <c r="DT339" s="49"/>
      <c r="DU339" s="49"/>
      <c r="DV339" s="49"/>
      <c r="DW339" s="49"/>
      <c r="DX339" s="49"/>
      <c r="DY339" s="49"/>
      <c r="DZ339" s="49"/>
      <c r="EA339" s="49"/>
      <c r="EB339" s="49"/>
      <c r="EC339" s="49"/>
      <c r="ED339" s="49"/>
      <c r="EE339" s="49"/>
      <c r="EF339" s="49"/>
      <c r="EG339" s="49"/>
      <c r="EH339" s="49"/>
      <c r="EI339" s="49"/>
      <c r="EJ339" s="49"/>
      <c r="EK339" s="49"/>
    </row>
    <row r="340" spans="1:141" s="105" customFormat="1" ht="12.75">
      <c r="A340" s="123" t="s">
        <v>29</v>
      </c>
      <c r="B340" s="123">
        <v>1</v>
      </c>
      <c r="C340" s="114" t="s">
        <v>190</v>
      </c>
      <c r="D340" s="64" t="s">
        <v>357</v>
      </c>
      <c r="E340" s="114" t="s">
        <v>263</v>
      </c>
      <c r="F340" s="114" t="s">
        <v>309</v>
      </c>
      <c r="G340" s="12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  <c r="BE340" s="49"/>
      <c r="BF340" s="49"/>
      <c r="BG340" s="49"/>
      <c r="BH340" s="49"/>
      <c r="BI340" s="49"/>
      <c r="BJ340" s="49"/>
      <c r="BK340" s="49"/>
      <c r="BL340" s="49"/>
      <c r="BM340" s="49"/>
      <c r="BN340" s="49"/>
      <c r="BO340" s="49"/>
      <c r="BP340" s="49"/>
      <c r="BQ340" s="49"/>
      <c r="BR340" s="49"/>
      <c r="BS340" s="49"/>
      <c r="BT340" s="49"/>
      <c r="BU340" s="49"/>
      <c r="BV340" s="49"/>
      <c r="BW340" s="49"/>
      <c r="BX340" s="49"/>
      <c r="BY340" s="49"/>
      <c r="BZ340" s="49"/>
      <c r="CA340" s="49"/>
      <c r="CB340" s="49"/>
      <c r="CC340" s="49"/>
      <c r="CD340" s="49"/>
      <c r="CE340" s="49"/>
      <c r="CF340" s="49"/>
      <c r="CG340" s="49"/>
      <c r="CH340" s="49"/>
      <c r="CI340" s="49"/>
      <c r="CJ340" s="49"/>
      <c r="CK340" s="49"/>
      <c r="CL340" s="49"/>
      <c r="CM340" s="49"/>
      <c r="CN340" s="49"/>
      <c r="CO340" s="49"/>
      <c r="CP340" s="49"/>
      <c r="CQ340" s="49"/>
      <c r="CR340" s="49"/>
      <c r="CS340" s="49"/>
      <c r="CT340" s="49"/>
      <c r="CU340" s="49"/>
      <c r="CV340" s="49"/>
      <c r="CW340" s="49"/>
      <c r="CX340" s="49"/>
      <c r="CY340" s="49"/>
      <c r="CZ340" s="49"/>
      <c r="DA340" s="49"/>
      <c r="DB340" s="49"/>
      <c r="DC340" s="49"/>
      <c r="DD340" s="49"/>
      <c r="DE340" s="49"/>
      <c r="DF340" s="49"/>
      <c r="DG340" s="49"/>
      <c r="DH340" s="49"/>
      <c r="DI340" s="49"/>
      <c r="DJ340" s="49"/>
      <c r="DK340" s="49"/>
      <c r="DL340" s="49"/>
      <c r="DM340" s="49"/>
      <c r="DN340" s="49"/>
      <c r="DO340" s="49"/>
      <c r="DP340" s="49"/>
      <c r="DQ340" s="49"/>
      <c r="DR340" s="49"/>
      <c r="DS340" s="49"/>
      <c r="DT340" s="49"/>
      <c r="DU340" s="49"/>
      <c r="DV340" s="49"/>
      <c r="DW340" s="49"/>
      <c r="DX340" s="49"/>
      <c r="DY340" s="49"/>
      <c r="DZ340" s="49"/>
      <c r="EA340" s="49"/>
      <c r="EB340" s="49"/>
      <c r="EC340" s="49"/>
      <c r="ED340" s="49"/>
      <c r="EE340" s="49"/>
      <c r="EF340" s="49"/>
      <c r="EG340" s="49"/>
      <c r="EH340" s="49"/>
      <c r="EI340" s="49"/>
      <c r="EJ340" s="49"/>
      <c r="EK340" s="49"/>
    </row>
    <row r="341" spans="1:141" s="105" customFormat="1" ht="12.75">
      <c r="A341" s="124" t="s">
        <v>11</v>
      </c>
      <c r="B341" s="124">
        <v>1</v>
      </c>
      <c r="C341" s="106" t="s">
        <v>12</v>
      </c>
      <c r="D341" s="64" t="s">
        <v>403</v>
      </c>
      <c r="E341" s="106" t="s">
        <v>260</v>
      </c>
      <c r="F341" s="106" t="s">
        <v>486</v>
      </c>
      <c r="G341" s="12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  <c r="BE341" s="49"/>
      <c r="BF341" s="49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9"/>
      <c r="CA341" s="49"/>
      <c r="CB341" s="49"/>
      <c r="CC341" s="49"/>
      <c r="CD341" s="49"/>
      <c r="CE341" s="49"/>
      <c r="CF341" s="49"/>
      <c r="CG341" s="49"/>
      <c r="CH341" s="49"/>
      <c r="CI341" s="49"/>
      <c r="CJ341" s="49"/>
      <c r="CK341" s="49"/>
      <c r="CL341" s="49"/>
      <c r="CM341" s="49"/>
      <c r="CN341" s="49"/>
      <c r="CO341" s="49"/>
      <c r="CP341" s="49"/>
      <c r="CQ341" s="49"/>
      <c r="CR341" s="49"/>
      <c r="CS341" s="49"/>
      <c r="CT341" s="49"/>
      <c r="CU341" s="49"/>
      <c r="CV341" s="49"/>
      <c r="CW341" s="49"/>
      <c r="CX341" s="49"/>
      <c r="CY341" s="49"/>
      <c r="CZ341" s="49"/>
      <c r="DA341" s="49"/>
      <c r="DB341" s="49"/>
      <c r="DC341" s="49"/>
      <c r="DD341" s="49"/>
      <c r="DE341" s="49"/>
      <c r="DF341" s="49"/>
      <c r="DG341" s="49"/>
      <c r="DH341" s="49"/>
      <c r="DI341" s="49"/>
      <c r="DJ341" s="49"/>
      <c r="DK341" s="49"/>
      <c r="DL341" s="49"/>
      <c r="DM341" s="49"/>
      <c r="DN341" s="49"/>
      <c r="DO341" s="49"/>
      <c r="DP341" s="49"/>
      <c r="DQ341" s="49"/>
      <c r="DR341" s="49"/>
      <c r="DS341" s="49"/>
      <c r="DT341" s="49"/>
      <c r="DU341" s="49"/>
      <c r="DV341" s="49"/>
      <c r="DW341" s="49"/>
      <c r="DX341" s="49"/>
      <c r="DY341" s="49"/>
      <c r="DZ341" s="49"/>
      <c r="EA341" s="49"/>
      <c r="EB341" s="49"/>
      <c r="EC341" s="49"/>
      <c r="ED341" s="49"/>
      <c r="EE341" s="49"/>
      <c r="EF341" s="49"/>
      <c r="EG341" s="49"/>
      <c r="EH341" s="49"/>
      <c r="EI341" s="49"/>
      <c r="EJ341" s="49"/>
      <c r="EK341" s="49"/>
    </row>
    <row r="342" spans="1:141" s="105" customFormat="1" ht="12.75">
      <c r="A342" s="127" t="s">
        <v>11</v>
      </c>
      <c r="B342" s="127">
        <v>1</v>
      </c>
      <c r="C342" s="128" t="s">
        <v>12</v>
      </c>
      <c r="D342" s="64" t="s">
        <v>403</v>
      </c>
      <c r="E342" s="128"/>
      <c r="F342" s="128" t="s">
        <v>388</v>
      </c>
      <c r="G342" s="12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49"/>
      <c r="BV342" s="49"/>
      <c r="BW342" s="49"/>
      <c r="BX342" s="49"/>
      <c r="BY342" s="49"/>
      <c r="BZ342" s="49"/>
      <c r="CA342" s="49"/>
      <c r="CB342" s="49"/>
      <c r="CC342" s="49"/>
      <c r="CD342" s="49"/>
      <c r="CE342" s="49"/>
      <c r="CF342" s="49"/>
      <c r="CG342" s="49"/>
      <c r="CH342" s="49"/>
      <c r="CI342" s="49"/>
      <c r="CJ342" s="49"/>
      <c r="CK342" s="49"/>
      <c r="CL342" s="49"/>
      <c r="CM342" s="49"/>
      <c r="CN342" s="49"/>
      <c r="CO342" s="49"/>
      <c r="CP342" s="49"/>
      <c r="CQ342" s="49"/>
      <c r="CR342" s="49"/>
      <c r="CS342" s="49"/>
      <c r="CT342" s="49"/>
      <c r="CU342" s="49"/>
      <c r="CV342" s="49"/>
      <c r="CW342" s="49"/>
      <c r="CX342" s="49"/>
      <c r="CY342" s="49"/>
      <c r="CZ342" s="49"/>
      <c r="DA342" s="49"/>
      <c r="DB342" s="49"/>
      <c r="DC342" s="49"/>
      <c r="DD342" s="49"/>
      <c r="DE342" s="49"/>
      <c r="DF342" s="49"/>
      <c r="DG342" s="49"/>
      <c r="DH342" s="49"/>
      <c r="DI342" s="49"/>
      <c r="DJ342" s="49"/>
      <c r="DK342" s="49"/>
      <c r="DL342" s="49"/>
      <c r="DM342" s="49"/>
      <c r="DN342" s="49"/>
      <c r="DO342" s="49"/>
      <c r="DP342" s="49"/>
      <c r="DQ342" s="49"/>
      <c r="DR342" s="49"/>
      <c r="DS342" s="49"/>
      <c r="DT342" s="49"/>
      <c r="DU342" s="49"/>
      <c r="DV342" s="49"/>
      <c r="DW342" s="49"/>
      <c r="DX342" s="49"/>
      <c r="DY342" s="49"/>
      <c r="DZ342" s="49"/>
      <c r="EA342" s="49"/>
      <c r="EB342" s="49"/>
      <c r="EC342" s="49"/>
      <c r="ED342" s="49"/>
      <c r="EE342" s="49"/>
      <c r="EF342" s="49"/>
      <c r="EG342" s="49"/>
      <c r="EH342" s="49"/>
      <c r="EI342" s="49"/>
      <c r="EJ342" s="49"/>
      <c r="EK342" s="49"/>
    </row>
    <row r="343" spans="1:141" s="105" customFormat="1" ht="12.75">
      <c r="A343" s="127" t="s">
        <v>11</v>
      </c>
      <c r="B343" s="127">
        <v>1</v>
      </c>
      <c r="C343" s="128" t="s">
        <v>12</v>
      </c>
      <c r="D343" s="64" t="s">
        <v>403</v>
      </c>
      <c r="E343" s="128"/>
      <c r="F343" s="128" t="s">
        <v>488</v>
      </c>
      <c r="G343" s="12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  <c r="BE343" s="49"/>
      <c r="BF343" s="49"/>
      <c r="BG343" s="49"/>
      <c r="BH343" s="49"/>
      <c r="BI343" s="49"/>
      <c r="BJ343" s="49"/>
      <c r="BK343" s="49"/>
      <c r="BL343" s="49"/>
      <c r="BM343" s="49"/>
      <c r="BN343" s="49"/>
      <c r="BO343" s="49"/>
      <c r="BP343" s="49"/>
      <c r="BQ343" s="49"/>
      <c r="BR343" s="49"/>
      <c r="BS343" s="49"/>
      <c r="BT343" s="49"/>
      <c r="BU343" s="49"/>
      <c r="BV343" s="49"/>
      <c r="BW343" s="49"/>
      <c r="BX343" s="49"/>
      <c r="BY343" s="49"/>
      <c r="BZ343" s="49"/>
      <c r="CA343" s="49"/>
      <c r="CB343" s="49"/>
      <c r="CC343" s="49"/>
      <c r="CD343" s="49"/>
      <c r="CE343" s="49"/>
      <c r="CF343" s="49"/>
      <c r="CG343" s="49"/>
      <c r="CH343" s="49"/>
      <c r="CI343" s="49"/>
      <c r="CJ343" s="49"/>
      <c r="CK343" s="49"/>
      <c r="CL343" s="49"/>
      <c r="CM343" s="49"/>
      <c r="CN343" s="49"/>
      <c r="CO343" s="49"/>
      <c r="CP343" s="49"/>
      <c r="CQ343" s="49"/>
      <c r="CR343" s="49"/>
      <c r="CS343" s="49"/>
      <c r="CT343" s="49"/>
      <c r="CU343" s="49"/>
      <c r="CV343" s="49"/>
      <c r="CW343" s="49"/>
      <c r="CX343" s="49"/>
      <c r="CY343" s="49"/>
      <c r="CZ343" s="49"/>
      <c r="DA343" s="49"/>
      <c r="DB343" s="49"/>
      <c r="DC343" s="49"/>
      <c r="DD343" s="49"/>
      <c r="DE343" s="49"/>
      <c r="DF343" s="49"/>
      <c r="DG343" s="49"/>
      <c r="DH343" s="49"/>
      <c r="DI343" s="49"/>
      <c r="DJ343" s="49"/>
      <c r="DK343" s="49"/>
      <c r="DL343" s="49"/>
      <c r="DM343" s="49"/>
      <c r="DN343" s="49"/>
      <c r="DO343" s="49"/>
      <c r="DP343" s="49"/>
      <c r="DQ343" s="49"/>
      <c r="DR343" s="49"/>
      <c r="DS343" s="49"/>
      <c r="DT343" s="49"/>
      <c r="DU343" s="49"/>
      <c r="DV343" s="49"/>
      <c r="DW343" s="49"/>
      <c r="DX343" s="49"/>
      <c r="DY343" s="49"/>
      <c r="DZ343" s="49"/>
      <c r="EA343" s="49"/>
      <c r="EB343" s="49"/>
      <c r="EC343" s="49"/>
      <c r="ED343" s="49"/>
      <c r="EE343" s="49"/>
      <c r="EF343" s="49"/>
      <c r="EG343" s="49"/>
      <c r="EH343" s="49"/>
      <c r="EI343" s="49"/>
      <c r="EJ343" s="49"/>
      <c r="EK343" s="49"/>
    </row>
    <row r="344" spans="1:141" s="105" customFormat="1" ht="12.75">
      <c r="A344" s="127" t="s">
        <v>11</v>
      </c>
      <c r="B344" s="127">
        <v>1</v>
      </c>
      <c r="C344" s="128" t="s">
        <v>12</v>
      </c>
      <c r="D344" s="64" t="s">
        <v>403</v>
      </c>
      <c r="E344" s="128"/>
      <c r="F344" s="128" t="s">
        <v>452</v>
      </c>
      <c r="G344" s="12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  <c r="BE344" s="49"/>
      <c r="BF344" s="49"/>
      <c r="BG344" s="49"/>
      <c r="BH344" s="49"/>
      <c r="BI344" s="49"/>
      <c r="BJ344" s="49"/>
      <c r="BK344" s="49"/>
      <c r="BL344" s="49"/>
      <c r="BM344" s="49"/>
      <c r="BN344" s="49"/>
      <c r="BO344" s="49"/>
      <c r="BP344" s="49"/>
      <c r="BQ344" s="49"/>
      <c r="BR344" s="49"/>
      <c r="BS344" s="49"/>
      <c r="BT344" s="49"/>
      <c r="BU344" s="49"/>
      <c r="BV344" s="49"/>
      <c r="BW344" s="49"/>
      <c r="BX344" s="49"/>
      <c r="BY344" s="49"/>
      <c r="BZ344" s="49"/>
      <c r="CA344" s="49"/>
      <c r="CB344" s="49"/>
      <c r="CC344" s="49"/>
      <c r="CD344" s="49"/>
      <c r="CE344" s="49"/>
      <c r="CF344" s="49"/>
      <c r="CG344" s="49"/>
      <c r="CH344" s="49"/>
      <c r="CI344" s="49"/>
      <c r="CJ344" s="49"/>
      <c r="CK344" s="49"/>
      <c r="CL344" s="49"/>
      <c r="CM344" s="49"/>
      <c r="CN344" s="49"/>
      <c r="CO344" s="49"/>
      <c r="CP344" s="49"/>
      <c r="CQ344" s="49"/>
      <c r="CR344" s="49"/>
      <c r="CS344" s="49"/>
      <c r="CT344" s="49"/>
      <c r="CU344" s="49"/>
      <c r="CV344" s="49"/>
      <c r="CW344" s="49"/>
      <c r="CX344" s="49"/>
      <c r="CY344" s="49"/>
      <c r="CZ344" s="49"/>
      <c r="DA344" s="49"/>
      <c r="DB344" s="49"/>
      <c r="DC344" s="49"/>
      <c r="DD344" s="49"/>
      <c r="DE344" s="49"/>
      <c r="DF344" s="49"/>
      <c r="DG344" s="49"/>
      <c r="DH344" s="49"/>
      <c r="DI344" s="49"/>
      <c r="DJ344" s="49"/>
      <c r="DK344" s="49"/>
      <c r="DL344" s="49"/>
      <c r="DM344" s="49"/>
      <c r="DN344" s="49"/>
      <c r="DO344" s="49"/>
      <c r="DP344" s="49"/>
      <c r="DQ344" s="49"/>
      <c r="DR344" s="49"/>
      <c r="DS344" s="49"/>
      <c r="DT344" s="49"/>
      <c r="DU344" s="49"/>
      <c r="DV344" s="49"/>
      <c r="DW344" s="49"/>
      <c r="DX344" s="49"/>
      <c r="DY344" s="49"/>
      <c r="DZ344" s="49"/>
      <c r="EA344" s="49"/>
      <c r="EB344" s="49"/>
      <c r="EC344" s="49"/>
      <c r="ED344" s="49"/>
      <c r="EE344" s="49"/>
      <c r="EF344" s="49"/>
      <c r="EG344" s="49"/>
      <c r="EH344" s="49"/>
      <c r="EI344" s="49"/>
      <c r="EJ344" s="49"/>
      <c r="EK344" s="49"/>
    </row>
    <row r="345" spans="1:141" s="105" customFormat="1" ht="12.75">
      <c r="A345" s="127" t="s">
        <v>31</v>
      </c>
      <c r="B345" s="127">
        <v>1</v>
      </c>
      <c r="C345" s="128" t="s">
        <v>12</v>
      </c>
      <c r="D345" s="64" t="s">
        <v>481</v>
      </c>
      <c r="E345" s="128"/>
      <c r="F345" s="128" t="s">
        <v>454</v>
      </c>
      <c r="G345" s="12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  <c r="BE345" s="49"/>
      <c r="BF345" s="49"/>
      <c r="BG345" s="49"/>
      <c r="BH345" s="49"/>
      <c r="BI345" s="49"/>
      <c r="BJ345" s="49"/>
      <c r="BK345" s="49"/>
      <c r="BL345" s="49"/>
      <c r="BM345" s="49"/>
      <c r="BN345" s="49"/>
      <c r="BO345" s="49"/>
      <c r="BP345" s="49"/>
      <c r="BQ345" s="49"/>
      <c r="BR345" s="49"/>
      <c r="BS345" s="49"/>
      <c r="BT345" s="49"/>
      <c r="BU345" s="49"/>
      <c r="BV345" s="49"/>
      <c r="BW345" s="49"/>
      <c r="BX345" s="49"/>
      <c r="BY345" s="49"/>
      <c r="BZ345" s="49"/>
      <c r="CA345" s="49"/>
      <c r="CB345" s="49"/>
      <c r="CC345" s="49"/>
      <c r="CD345" s="49"/>
      <c r="CE345" s="49"/>
      <c r="CF345" s="49"/>
      <c r="CG345" s="49"/>
      <c r="CH345" s="49"/>
      <c r="CI345" s="49"/>
      <c r="CJ345" s="49"/>
      <c r="CK345" s="49"/>
      <c r="CL345" s="49"/>
      <c r="CM345" s="49"/>
      <c r="CN345" s="49"/>
      <c r="CO345" s="49"/>
      <c r="CP345" s="49"/>
      <c r="CQ345" s="49"/>
      <c r="CR345" s="49"/>
      <c r="CS345" s="49"/>
      <c r="CT345" s="49"/>
      <c r="CU345" s="49"/>
      <c r="CV345" s="49"/>
      <c r="CW345" s="49"/>
      <c r="CX345" s="49"/>
      <c r="CY345" s="49"/>
      <c r="CZ345" s="49"/>
      <c r="DA345" s="49"/>
      <c r="DB345" s="49"/>
      <c r="DC345" s="49"/>
      <c r="DD345" s="49"/>
      <c r="DE345" s="49"/>
      <c r="DF345" s="49"/>
      <c r="DG345" s="49"/>
      <c r="DH345" s="49"/>
      <c r="DI345" s="49"/>
      <c r="DJ345" s="49"/>
      <c r="DK345" s="49"/>
      <c r="DL345" s="49"/>
      <c r="DM345" s="49"/>
      <c r="DN345" s="49"/>
      <c r="DO345" s="49"/>
      <c r="DP345" s="49"/>
      <c r="DQ345" s="49"/>
      <c r="DR345" s="49"/>
      <c r="DS345" s="49"/>
      <c r="DT345" s="49"/>
      <c r="DU345" s="49"/>
      <c r="DV345" s="49"/>
      <c r="DW345" s="49"/>
      <c r="DX345" s="49"/>
      <c r="DY345" s="49"/>
      <c r="DZ345" s="49"/>
      <c r="EA345" s="49"/>
      <c r="EB345" s="49"/>
      <c r="EC345" s="49"/>
      <c r="ED345" s="49"/>
      <c r="EE345" s="49"/>
      <c r="EF345" s="49"/>
      <c r="EG345" s="49"/>
      <c r="EH345" s="49"/>
      <c r="EI345" s="49"/>
      <c r="EJ345" s="49"/>
      <c r="EK345" s="49"/>
    </row>
    <row r="346" spans="1:141" s="105" customFormat="1" ht="12.75">
      <c r="A346" s="123" t="s">
        <v>22</v>
      </c>
      <c r="B346" s="123">
        <v>1</v>
      </c>
      <c r="C346" s="114" t="s">
        <v>341</v>
      </c>
      <c r="D346" s="64" t="s">
        <v>346</v>
      </c>
      <c r="E346" s="114" t="s">
        <v>263</v>
      </c>
      <c r="F346" s="114" t="s">
        <v>309</v>
      </c>
      <c r="G346" s="12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  <c r="BE346" s="49"/>
      <c r="BF346" s="49"/>
      <c r="BG346" s="49"/>
      <c r="BH346" s="49"/>
      <c r="BI346" s="49"/>
      <c r="BJ346" s="49"/>
      <c r="BK346" s="49"/>
      <c r="BL346" s="49"/>
      <c r="BM346" s="49"/>
      <c r="BN346" s="49"/>
      <c r="BO346" s="49"/>
      <c r="BP346" s="49"/>
      <c r="BQ346" s="49"/>
      <c r="BR346" s="49"/>
      <c r="BS346" s="49"/>
      <c r="BT346" s="49"/>
      <c r="BU346" s="49"/>
      <c r="BV346" s="49"/>
      <c r="BW346" s="49"/>
      <c r="BX346" s="49"/>
      <c r="BY346" s="49"/>
      <c r="BZ346" s="49"/>
      <c r="CA346" s="49"/>
      <c r="CB346" s="49"/>
      <c r="CC346" s="49"/>
      <c r="CD346" s="49"/>
      <c r="CE346" s="49"/>
      <c r="CF346" s="49"/>
      <c r="CG346" s="49"/>
      <c r="CH346" s="49"/>
      <c r="CI346" s="49"/>
      <c r="CJ346" s="49"/>
      <c r="CK346" s="49"/>
      <c r="CL346" s="49"/>
      <c r="CM346" s="49"/>
      <c r="CN346" s="49"/>
      <c r="CO346" s="49"/>
      <c r="CP346" s="49"/>
      <c r="CQ346" s="49"/>
      <c r="CR346" s="49"/>
      <c r="CS346" s="49"/>
      <c r="CT346" s="49"/>
      <c r="CU346" s="49"/>
      <c r="CV346" s="49"/>
      <c r="CW346" s="49"/>
      <c r="CX346" s="49"/>
      <c r="CY346" s="49"/>
      <c r="CZ346" s="49"/>
      <c r="DA346" s="49"/>
      <c r="DB346" s="49"/>
      <c r="DC346" s="49"/>
      <c r="DD346" s="49"/>
      <c r="DE346" s="49"/>
      <c r="DF346" s="49"/>
      <c r="DG346" s="49"/>
      <c r="DH346" s="49"/>
      <c r="DI346" s="49"/>
      <c r="DJ346" s="49"/>
      <c r="DK346" s="49"/>
      <c r="DL346" s="49"/>
      <c r="DM346" s="49"/>
      <c r="DN346" s="49"/>
      <c r="DO346" s="49"/>
      <c r="DP346" s="49"/>
      <c r="DQ346" s="49"/>
      <c r="DR346" s="49"/>
      <c r="DS346" s="49"/>
      <c r="DT346" s="49"/>
      <c r="DU346" s="49"/>
      <c r="DV346" s="49"/>
      <c r="DW346" s="49"/>
      <c r="DX346" s="49"/>
      <c r="DY346" s="49"/>
      <c r="DZ346" s="49"/>
      <c r="EA346" s="49"/>
      <c r="EB346" s="49"/>
      <c r="EC346" s="49"/>
      <c r="ED346" s="49"/>
      <c r="EE346" s="49"/>
      <c r="EF346" s="49"/>
      <c r="EG346" s="49"/>
      <c r="EH346" s="49"/>
      <c r="EI346" s="49"/>
      <c r="EJ346" s="49"/>
      <c r="EK346" s="49"/>
    </row>
    <row r="347" spans="1:141" s="105" customFormat="1" ht="12.75">
      <c r="A347" s="126" t="s">
        <v>21</v>
      </c>
      <c r="B347" s="126">
        <v>1</v>
      </c>
      <c r="C347" s="104" t="s">
        <v>337</v>
      </c>
      <c r="D347" s="64" t="s">
        <v>339</v>
      </c>
      <c r="E347" s="104" t="s">
        <v>294</v>
      </c>
      <c r="F347" s="104" t="s">
        <v>388</v>
      </c>
      <c r="G347" s="12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  <c r="BE347" s="49"/>
      <c r="BF347" s="49"/>
      <c r="BG347" s="49"/>
      <c r="BH347" s="49"/>
      <c r="BI347" s="49"/>
      <c r="BJ347" s="49"/>
      <c r="BK347" s="49"/>
      <c r="BL347" s="49"/>
      <c r="BM347" s="49"/>
      <c r="BN347" s="49"/>
      <c r="BO347" s="49"/>
      <c r="BP347" s="49"/>
      <c r="BQ347" s="49"/>
      <c r="BR347" s="49"/>
      <c r="BS347" s="49"/>
      <c r="BT347" s="49"/>
      <c r="BU347" s="49"/>
      <c r="BV347" s="49"/>
      <c r="BW347" s="49"/>
      <c r="BX347" s="49"/>
      <c r="BY347" s="49"/>
      <c r="BZ347" s="49"/>
      <c r="CA347" s="49"/>
      <c r="CB347" s="49"/>
      <c r="CC347" s="49"/>
      <c r="CD347" s="49"/>
      <c r="CE347" s="49"/>
      <c r="CF347" s="49"/>
      <c r="CG347" s="49"/>
      <c r="CH347" s="49"/>
      <c r="CI347" s="49"/>
      <c r="CJ347" s="49"/>
      <c r="CK347" s="49"/>
      <c r="CL347" s="49"/>
      <c r="CM347" s="49"/>
      <c r="CN347" s="49"/>
      <c r="CO347" s="49"/>
      <c r="CP347" s="49"/>
      <c r="CQ347" s="49"/>
      <c r="CR347" s="49"/>
      <c r="CS347" s="49"/>
      <c r="CT347" s="49"/>
      <c r="CU347" s="49"/>
      <c r="CV347" s="49"/>
      <c r="CW347" s="49"/>
      <c r="CX347" s="49"/>
      <c r="CY347" s="49"/>
      <c r="CZ347" s="49"/>
      <c r="DA347" s="49"/>
      <c r="DB347" s="49"/>
      <c r="DC347" s="49"/>
      <c r="DD347" s="49"/>
      <c r="DE347" s="49"/>
      <c r="DF347" s="49"/>
      <c r="DG347" s="49"/>
      <c r="DH347" s="49"/>
      <c r="DI347" s="49"/>
      <c r="DJ347" s="49"/>
      <c r="DK347" s="49"/>
      <c r="DL347" s="49"/>
      <c r="DM347" s="49"/>
      <c r="DN347" s="49"/>
      <c r="DO347" s="49"/>
      <c r="DP347" s="49"/>
      <c r="DQ347" s="49"/>
      <c r="DR347" s="49"/>
      <c r="DS347" s="49"/>
      <c r="DT347" s="49"/>
      <c r="DU347" s="49"/>
      <c r="DV347" s="49"/>
      <c r="DW347" s="49"/>
      <c r="DX347" s="49"/>
      <c r="DY347" s="49"/>
      <c r="DZ347" s="49"/>
      <c r="EA347" s="49"/>
      <c r="EB347" s="49"/>
      <c r="EC347" s="49"/>
      <c r="ED347" s="49"/>
      <c r="EE347" s="49"/>
      <c r="EF347" s="49"/>
      <c r="EG347" s="49"/>
      <c r="EH347" s="49"/>
      <c r="EI347" s="49"/>
      <c r="EJ347" s="49"/>
      <c r="EK347" s="49"/>
    </row>
    <row r="348" spans="1:141" s="105" customFormat="1" ht="12.75">
      <c r="A348" s="123" t="s">
        <v>21</v>
      </c>
      <c r="B348" s="123">
        <v>2</v>
      </c>
      <c r="C348" s="114" t="s">
        <v>337</v>
      </c>
      <c r="D348" s="64" t="s">
        <v>339</v>
      </c>
      <c r="E348" s="114" t="s">
        <v>263</v>
      </c>
      <c r="F348" s="114" t="s">
        <v>389</v>
      </c>
      <c r="G348" s="12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  <c r="BE348" s="49"/>
      <c r="BF348" s="49"/>
      <c r="BG348" s="49"/>
      <c r="BH348" s="49"/>
      <c r="BI348" s="49"/>
      <c r="BJ348" s="49"/>
      <c r="BK348" s="49"/>
      <c r="BL348" s="49"/>
      <c r="BM348" s="49"/>
      <c r="BN348" s="49"/>
      <c r="BO348" s="49"/>
      <c r="BP348" s="49"/>
      <c r="BQ348" s="49"/>
      <c r="BR348" s="49"/>
      <c r="BS348" s="49"/>
      <c r="BT348" s="49"/>
      <c r="BU348" s="49"/>
      <c r="BV348" s="49"/>
      <c r="BW348" s="49"/>
      <c r="BX348" s="49"/>
      <c r="BY348" s="49"/>
      <c r="BZ348" s="49"/>
      <c r="CA348" s="49"/>
      <c r="CB348" s="49"/>
      <c r="CC348" s="49"/>
      <c r="CD348" s="49"/>
      <c r="CE348" s="49"/>
      <c r="CF348" s="49"/>
      <c r="CG348" s="49"/>
      <c r="CH348" s="49"/>
      <c r="CI348" s="49"/>
      <c r="CJ348" s="49"/>
      <c r="CK348" s="49"/>
      <c r="CL348" s="49"/>
      <c r="CM348" s="49"/>
      <c r="CN348" s="49"/>
      <c r="CO348" s="49"/>
      <c r="CP348" s="49"/>
      <c r="CQ348" s="49"/>
      <c r="CR348" s="49"/>
      <c r="CS348" s="49"/>
      <c r="CT348" s="49"/>
      <c r="CU348" s="49"/>
      <c r="CV348" s="49"/>
      <c r="CW348" s="49"/>
      <c r="CX348" s="49"/>
      <c r="CY348" s="49"/>
      <c r="CZ348" s="49"/>
      <c r="DA348" s="49"/>
      <c r="DB348" s="49"/>
      <c r="DC348" s="49"/>
      <c r="DD348" s="49"/>
      <c r="DE348" s="49"/>
      <c r="DF348" s="49"/>
      <c r="DG348" s="49"/>
      <c r="DH348" s="49"/>
      <c r="DI348" s="49"/>
      <c r="DJ348" s="49"/>
      <c r="DK348" s="49"/>
      <c r="DL348" s="49"/>
      <c r="DM348" s="49"/>
      <c r="DN348" s="49"/>
      <c r="DO348" s="49"/>
      <c r="DP348" s="49"/>
      <c r="DQ348" s="49"/>
      <c r="DR348" s="49"/>
      <c r="DS348" s="49"/>
      <c r="DT348" s="49"/>
      <c r="DU348" s="49"/>
      <c r="DV348" s="49"/>
      <c r="DW348" s="49"/>
      <c r="DX348" s="49"/>
      <c r="DY348" s="49"/>
      <c r="DZ348" s="49"/>
      <c r="EA348" s="49"/>
      <c r="EB348" s="49"/>
      <c r="EC348" s="49"/>
      <c r="ED348" s="49"/>
      <c r="EE348" s="49"/>
      <c r="EF348" s="49"/>
      <c r="EG348" s="49"/>
      <c r="EH348" s="49"/>
      <c r="EI348" s="49"/>
      <c r="EJ348" s="49"/>
      <c r="EK348" s="49"/>
    </row>
    <row r="349" spans="1:141" s="105" customFormat="1" ht="12.75">
      <c r="A349" s="123" t="s">
        <v>21</v>
      </c>
      <c r="B349" s="123">
        <v>1</v>
      </c>
      <c r="C349" s="114" t="s">
        <v>337</v>
      </c>
      <c r="D349" s="64" t="s">
        <v>339</v>
      </c>
      <c r="E349" s="114" t="s">
        <v>263</v>
      </c>
      <c r="F349" s="114" t="s">
        <v>309</v>
      </c>
      <c r="G349" s="12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  <c r="BE349" s="49"/>
      <c r="BF349" s="49"/>
      <c r="BG349" s="49"/>
      <c r="BH349" s="49"/>
      <c r="BI349" s="49"/>
      <c r="BJ349" s="49"/>
      <c r="BK349" s="49"/>
      <c r="BL349" s="49"/>
      <c r="BM349" s="49"/>
      <c r="BN349" s="49"/>
      <c r="BO349" s="49"/>
      <c r="BP349" s="49"/>
      <c r="BQ349" s="49"/>
      <c r="BR349" s="49"/>
      <c r="BS349" s="49"/>
      <c r="BT349" s="49"/>
      <c r="BU349" s="49"/>
      <c r="BV349" s="49"/>
      <c r="BW349" s="49"/>
      <c r="BX349" s="49"/>
      <c r="BY349" s="49"/>
      <c r="BZ349" s="49"/>
      <c r="CA349" s="49"/>
      <c r="CB349" s="49"/>
      <c r="CC349" s="49"/>
      <c r="CD349" s="49"/>
      <c r="CE349" s="49"/>
      <c r="CF349" s="49"/>
      <c r="CG349" s="49"/>
      <c r="CH349" s="49"/>
      <c r="CI349" s="49"/>
      <c r="CJ349" s="49"/>
      <c r="CK349" s="49"/>
      <c r="CL349" s="49"/>
      <c r="CM349" s="49"/>
      <c r="CN349" s="49"/>
      <c r="CO349" s="49"/>
      <c r="CP349" s="49"/>
      <c r="CQ349" s="49"/>
      <c r="CR349" s="49"/>
      <c r="CS349" s="49"/>
      <c r="CT349" s="49"/>
      <c r="CU349" s="49"/>
      <c r="CV349" s="49"/>
      <c r="CW349" s="49"/>
      <c r="CX349" s="49"/>
      <c r="CY349" s="49"/>
      <c r="CZ349" s="49"/>
      <c r="DA349" s="49"/>
      <c r="DB349" s="49"/>
      <c r="DC349" s="49"/>
      <c r="DD349" s="49"/>
      <c r="DE349" s="49"/>
      <c r="DF349" s="49"/>
      <c r="DG349" s="49"/>
      <c r="DH349" s="49"/>
      <c r="DI349" s="49"/>
      <c r="DJ349" s="49"/>
      <c r="DK349" s="49"/>
      <c r="DL349" s="49"/>
      <c r="DM349" s="49"/>
      <c r="DN349" s="49"/>
      <c r="DO349" s="49"/>
      <c r="DP349" s="49"/>
      <c r="DQ349" s="49"/>
      <c r="DR349" s="49"/>
      <c r="DS349" s="49"/>
      <c r="DT349" s="49"/>
      <c r="DU349" s="49"/>
      <c r="DV349" s="49"/>
      <c r="DW349" s="49"/>
      <c r="DX349" s="49"/>
      <c r="DY349" s="49"/>
      <c r="DZ349" s="49"/>
      <c r="EA349" s="49"/>
      <c r="EB349" s="49"/>
      <c r="EC349" s="49"/>
      <c r="ED349" s="49"/>
      <c r="EE349" s="49"/>
      <c r="EF349" s="49"/>
      <c r="EG349" s="49"/>
      <c r="EH349" s="49"/>
      <c r="EI349" s="49"/>
      <c r="EJ349" s="49"/>
      <c r="EK349" s="49"/>
    </row>
    <row r="350" spans="1:141" s="105" customFormat="1" ht="12.75">
      <c r="A350" s="123" t="s">
        <v>21</v>
      </c>
      <c r="B350" s="123">
        <v>2</v>
      </c>
      <c r="C350" s="114" t="s">
        <v>337</v>
      </c>
      <c r="D350" s="64" t="s">
        <v>339</v>
      </c>
      <c r="E350" s="114" t="s">
        <v>263</v>
      </c>
      <c r="F350" s="114" t="s">
        <v>488</v>
      </c>
      <c r="G350" s="12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  <c r="BE350" s="49"/>
      <c r="BF350" s="49"/>
      <c r="BG350" s="49"/>
      <c r="BH350" s="49"/>
      <c r="BI350" s="49"/>
      <c r="BJ350" s="49"/>
      <c r="BK350" s="49"/>
      <c r="BL350" s="49"/>
      <c r="BM350" s="49"/>
      <c r="BN350" s="49"/>
      <c r="BO350" s="49"/>
      <c r="BP350" s="49"/>
      <c r="BQ350" s="49"/>
      <c r="BR350" s="49"/>
      <c r="BS350" s="49"/>
      <c r="BT350" s="49"/>
      <c r="BU350" s="49"/>
      <c r="BV350" s="49"/>
      <c r="BW350" s="49"/>
      <c r="BX350" s="49"/>
      <c r="BY350" s="49"/>
      <c r="BZ350" s="49"/>
      <c r="CA350" s="49"/>
      <c r="CB350" s="49"/>
      <c r="CC350" s="49"/>
      <c r="CD350" s="49"/>
      <c r="CE350" s="49"/>
      <c r="CF350" s="49"/>
      <c r="CG350" s="49"/>
      <c r="CH350" s="49"/>
      <c r="CI350" s="49"/>
      <c r="CJ350" s="49"/>
      <c r="CK350" s="49"/>
      <c r="CL350" s="49"/>
      <c r="CM350" s="49"/>
      <c r="CN350" s="49"/>
      <c r="CO350" s="49"/>
      <c r="CP350" s="49"/>
      <c r="CQ350" s="49"/>
      <c r="CR350" s="49"/>
      <c r="CS350" s="49"/>
      <c r="CT350" s="49"/>
      <c r="CU350" s="49"/>
      <c r="CV350" s="49"/>
      <c r="CW350" s="49"/>
      <c r="CX350" s="49"/>
      <c r="CY350" s="49"/>
      <c r="CZ350" s="49"/>
      <c r="DA350" s="49"/>
      <c r="DB350" s="49"/>
      <c r="DC350" s="49"/>
      <c r="DD350" s="49"/>
      <c r="DE350" s="49"/>
      <c r="DF350" s="49"/>
      <c r="DG350" s="49"/>
      <c r="DH350" s="49"/>
      <c r="DI350" s="49"/>
      <c r="DJ350" s="49"/>
      <c r="DK350" s="49"/>
      <c r="DL350" s="49"/>
      <c r="DM350" s="49"/>
      <c r="DN350" s="49"/>
      <c r="DO350" s="49"/>
      <c r="DP350" s="49"/>
      <c r="DQ350" s="49"/>
      <c r="DR350" s="49"/>
      <c r="DS350" s="49"/>
      <c r="DT350" s="49"/>
      <c r="DU350" s="49"/>
      <c r="DV350" s="49"/>
      <c r="DW350" s="49"/>
      <c r="DX350" s="49"/>
      <c r="DY350" s="49"/>
      <c r="DZ350" s="49"/>
      <c r="EA350" s="49"/>
      <c r="EB350" s="49"/>
      <c r="EC350" s="49"/>
      <c r="ED350" s="49"/>
      <c r="EE350" s="49"/>
      <c r="EF350" s="49"/>
      <c r="EG350" s="49"/>
      <c r="EH350" s="49"/>
      <c r="EI350" s="49"/>
      <c r="EJ350" s="49"/>
      <c r="EK350" s="49"/>
    </row>
    <row r="351" spans="1:141" s="105" customFormat="1" ht="12.75">
      <c r="A351" s="124" t="s">
        <v>21</v>
      </c>
      <c r="B351" s="124">
        <v>1</v>
      </c>
      <c r="C351" s="106" t="s">
        <v>337</v>
      </c>
      <c r="D351" s="64" t="s">
        <v>339</v>
      </c>
      <c r="E351" s="106" t="s">
        <v>260</v>
      </c>
      <c r="F351" s="106" t="s">
        <v>486</v>
      </c>
      <c r="G351" s="12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  <c r="BE351" s="49"/>
      <c r="BF351" s="49"/>
      <c r="BG351" s="49"/>
      <c r="BH351" s="49"/>
      <c r="BI351" s="49"/>
      <c r="BJ351" s="49"/>
      <c r="BK351" s="49"/>
      <c r="BL351" s="49"/>
      <c r="BM351" s="49"/>
      <c r="BN351" s="49"/>
      <c r="BO351" s="49"/>
      <c r="BP351" s="49"/>
      <c r="BQ351" s="49"/>
      <c r="BR351" s="49"/>
      <c r="BS351" s="49"/>
      <c r="BT351" s="49"/>
      <c r="BU351" s="49"/>
      <c r="BV351" s="49"/>
      <c r="BW351" s="49"/>
      <c r="BX351" s="49"/>
      <c r="BY351" s="49"/>
      <c r="BZ351" s="49"/>
      <c r="CA351" s="49"/>
      <c r="CB351" s="49"/>
      <c r="CC351" s="49"/>
      <c r="CD351" s="49"/>
      <c r="CE351" s="49"/>
      <c r="CF351" s="49"/>
      <c r="CG351" s="49"/>
      <c r="CH351" s="49"/>
      <c r="CI351" s="49"/>
      <c r="CJ351" s="49"/>
      <c r="CK351" s="49"/>
      <c r="CL351" s="49"/>
      <c r="CM351" s="49"/>
      <c r="CN351" s="49"/>
      <c r="CO351" s="49"/>
      <c r="CP351" s="49"/>
      <c r="CQ351" s="49"/>
      <c r="CR351" s="49"/>
      <c r="CS351" s="49"/>
      <c r="CT351" s="49"/>
      <c r="CU351" s="49"/>
      <c r="CV351" s="49"/>
      <c r="CW351" s="49"/>
      <c r="CX351" s="49"/>
      <c r="CY351" s="49"/>
      <c r="CZ351" s="49"/>
      <c r="DA351" s="49"/>
      <c r="DB351" s="49"/>
      <c r="DC351" s="49"/>
      <c r="DD351" s="49"/>
      <c r="DE351" s="49"/>
      <c r="DF351" s="49"/>
      <c r="DG351" s="49"/>
      <c r="DH351" s="49"/>
      <c r="DI351" s="49"/>
      <c r="DJ351" s="49"/>
      <c r="DK351" s="49"/>
      <c r="DL351" s="49"/>
      <c r="DM351" s="49"/>
      <c r="DN351" s="49"/>
      <c r="DO351" s="49"/>
      <c r="DP351" s="49"/>
      <c r="DQ351" s="49"/>
      <c r="DR351" s="49"/>
      <c r="DS351" s="49"/>
      <c r="DT351" s="49"/>
      <c r="DU351" s="49"/>
      <c r="DV351" s="49"/>
      <c r="DW351" s="49"/>
      <c r="DX351" s="49"/>
      <c r="DY351" s="49"/>
      <c r="DZ351" s="49"/>
      <c r="EA351" s="49"/>
      <c r="EB351" s="49"/>
      <c r="EC351" s="49"/>
      <c r="ED351" s="49"/>
      <c r="EE351" s="49"/>
      <c r="EF351" s="49"/>
      <c r="EG351" s="49"/>
      <c r="EH351" s="49"/>
      <c r="EI351" s="49"/>
      <c r="EJ351" s="49"/>
      <c r="EK351" s="49"/>
    </row>
    <row r="352" spans="1:141" s="105" customFormat="1" ht="12.75">
      <c r="A352" s="124" t="s">
        <v>21</v>
      </c>
      <c r="B352" s="124">
        <v>1</v>
      </c>
      <c r="C352" s="106" t="s">
        <v>337</v>
      </c>
      <c r="D352" s="64" t="s">
        <v>339</v>
      </c>
      <c r="E352" s="106" t="s">
        <v>260</v>
      </c>
      <c r="F352" s="106" t="s">
        <v>488</v>
      </c>
      <c r="G352" s="12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  <c r="BE352" s="49"/>
      <c r="BF352" s="49"/>
      <c r="BG352" s="49"/>
      <c r="BH352" s="49"/>
      <c r="BI352" s="49"/>
      <c r="BJ352" s="49"/>
      <c r="BK352" s="49"/>
      <c r="BL352" s="49"/>
      <c r="BM352" s="49"/>
      <c r="BN352" s="49"/>
      <c r="BO352" s="49"/>
      <c r="BP352" s="49"/>
      <c r="BQ352" s="49"/>
      <c r="BR352" s="49"/>
      <c r="BS352" s="49"/>
      <c r="BT352" s="49"/>
      <c r="BU352" s="49"/>
      <c r="BV352" s="49"/>
      <c r="BW352" s="49"/>
      <c r="BX352" s="49"/>
      <c r="BY352" s="49"/>
      <c r="BZ352" s="49"/>
      <c r="CA352" s="49"/>
      <c r="CB352" s="49"/>
      <c r="CC352" s="49"/>
      <c r="CD352" s="49"/>
      <c r="CE352" s="49"/>
      <c r="CF352" s="49"/>
      <c r="CG352" s="49"/>
      <c r="CH352" s="49"/>
      <c r="CI352" s="49"/>
      <c r="CJ352" s="49"/>
      <c r="CK352" s="49"/>
      <c r="CL352" s="49"/>
      <c r="CM352" s="49"/>
      <c r="CN352" s="49"/>
      <c r="CO352" s="49"/>
      <c r="CP352" s="49"/>
      <c r="CQ352" s="49"/>
      <c r="CR352" s="49"/>
      <c r="CS352" s="49"/>
      <c r="CT352" s="49"/>
      <c r="CU352" s="49"/>
      <c r="CV352" s="49"/>
      <c r="CW352" s="49"/>
      <c r="CX352" s="49"/>
      <c r="CY352" s="49"/>
      <c r="CZ352" s="49"/>
      <c r="DA352" s="49"/>
      <c r="DB352" s="49"/>
      <c r="DC352" s="49"/>
      <c r="DD352" s="49"/>
      <c r="DE352" s="49"/>
      <c r="DF352" s="49"/>
      <c r="DG352" s="49"/>
      <c r="DH352" s="49"/>
      <c r="DI352" s="49"/>
      <c r="DJ352" s="49"/>
      <c r="DK352" s="49"/>
      <c r="DL352" s="49"/>
      <c r="DM352" s="49"/>
      <c r="DN352" s="49"/>
      <c r="DO352" s="49"/>
      <c r="DP352" s="49"/>
      <c r="DQ352" s="49"/>
      <c r="DR352" s="49"/>
      <c r="DS352" s="49"/>
      <c r="DT352" s="49"/>
      <c r="DU352" s="49"/>
      <c r="DV352" s="49"/>
      <c r="DW352" s="49"/>
      <c r="DX352" s="49"/>
      <c r="DY352" s="49"/>
      <c r="DZ352" s="49"/>
      <c r="EA352" s="49"/>
      <c r="EB352" s="49"/>
      <c r="EC352" s="49"/>
      <c r="ED352" s="49"/>
      <c r="EE352" s="49"/>
      <c r="EF352" s="49"/>
      <c r="EG352" s="49"/>
      <c r="EH352" s="49"/>
      <c r="EI352" s="49"/>
      <c r="EJ352" s="49"/>
      <c r="EK352" s="49"/>
    </row>
    <row r="353" spans="1:141" s="105" customFormat="1" ht="12.75">
      <c r="A353" s="126" t="s">
        <v>21</v>
      </c>
      <c r="B353" s="126">
        <v>2</v>
      </c>
      <c r="C353" s="104" t="s">
        <v>337</v>
      </c>
      <c r="D353" s="64" t="s">
        <v>339</v>
      </c>
      <c r="E353" s="104" t="s">
        <v>294</v>
      </c>
      <c r="F353" s="104" t="s">
        <v>488</v>
      </c>
      <c r="G353" s="12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  <c r="BE353" s="49"/>
      <c r="BF353" s="49"/>
      <c r="BG353" s="49"/>
      <c r="BH353" s="49"/>
      <c r="BI353" s="49"/>
      <c r="BJ353" s="49"/>
      <c r="BK353" s="49"/>
      <c r="BL353" s="49"/>
      <c r="BM353" s="49"/>
      <c r="BN353" s="49"/>
      <c r="BO353" s="49"/>
      <c r="BP353" s="49"/>
      <c r="BQ353" s="49"/>
      <c r="BR353" s="49"/>
      <c r="BS353" s="49"/>
      <c r="BT353" s="49"/>
      <c r="BU353" s="49"/>
      <c r="BV353" s="49"/>
      <c r="BW353" s="49"/>
      <c r="BX353" s="49"/>
      <c r="BY353" s="49"/>
      <c r="BZ353" s="49"/>
      <c r="CA353" s="49"/>
      <c r="CB353" s="49"/>
      <c r="CC353" s="49"/>
      <c r="CD353" s="49"/>
      <c r="CE353" s="49"/>
      <c r="CF353" s="49"/>
      <c r="CG353" s="49"/>
      <c r="CH353" s="49"/>
      <c r="CI353" s="49"/>
      <c r="CJ353" s="49"/>
      <c r="CK353" s="49"/>
      <c r="CL353" s="49"/>
      <c r="CM353" s="49"/>
      <c r="CN353" s="49"/>
      <c r="CO353" s="49"/>
      <c r="CP353" s="49"/>
      <c r="CQ353" s="49"/>
      <c r="CR353" s="49"/>
      <c r="CS353" s="49"/>
      <c r="CT353" s="49"/>
      <c r="CU353" s="49"/>
      <c r="CV353" s="49"/>
      <c r="CW353" s="49"/>
      <c r="CX353" s="49"/>
      <c r="CY353" s="49"/>
      <c r="CZ353" s="49"/>
      <c r="DA353" s="49"/>
      <c r="DB353" s="49"/>
      <c r="DC353" s="49"/>
      <c r="DD353" s="49"/>
      <c r="DE353" s="49"/>
      <c r="DF353" s="49"/>
      <c r="DG353" s="49"/>
      <c r="DH353" s="49"/>
      <c r="DI353" s="49"/>
      <c r="DJ353" s="49"/>
      <c r="DK353" s="49"/>
      <c r="DL353" s="49"/>
      <c r="DM353" s="49"/>
      <c r="DN353" s="49"/>
      <c r="DO353" s="49"/>
      <c r="DP353" s="49"/>
      <c r="DQ353" s="49"/>
      <c r="DR353" s="49"/>
      <c r="DS353" s="49"/>
      <c r="DT353" s="49"/>
      <c r="DU353" s="49"/>
      <c r="DV353" s="49"/>
      <c r="DW353" s="49"/>
      <c r="DX353" s="49"/>
      <c r="DY353" s="49"/>
      <c r="DZ353" s="49"/>
      <c r="EA353" s="49"/>
      <c r="EB353" s="49"/>
      <c r="EC353" s="49"/>
      <c r="ED353" s="49"/>
      <c r="EE353" s="49"/>
      <c r="EF353" s="49"/>
      <c r="EG353" s="49"/>
      <c r="EH353" s="49"/>
      <c r="EI353" s="49"/>
      <c r="EJ353" s="49"/>
      <c r="EK353" s="49"/>
    </row>
    <row r="354" spans="1:141" s="105" customFormat="1" ht="12.75">
      <c r="A354" s="123" t="s">
        <v>21</v>
      </c>
      <c r="B354" s="123">
        <v>1</v>
      </c>
      <c r="C354" s="114" t="s">
        <v>338</v>
      </c>
      <c r="D354" s="64" t="s">
        <v>339</v>
      </c>
      <c r="E354" s="114" t="s">
        <v>263</v>
      </c>
      <c r="F354" s="114" t="s">
        <v>309</v>
      </c>
      <c r="G354" s="12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  <c r="BE354" s="49"/>
      <c r="BF354" s="49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9"/>
      <c r="BS354" s="49"/>
      <c r="BT354" s="49"/>
      <c r="BU354" s="49"/>
      <c r="BV354" s="49"/>
      <c r="BW354" s="49"/>
      <c r="BX354" s="49"/>
      <c r="BY354" s="49"/>
      <c r="BZ354" s="49"/>
      <c r="CA354" s="49"/>
      <c r="CB354" s="49"/>
      <c r="CC354" s="49"/>
      <c r="CD354" s="49"/>
      <c r="CE354" s="49"/>
      <c r="CF354" s="49"/>
      <c r="CG354" s="49"/>
      <c r="CH354" s="49"/>
      <c r="CI354" s="49"/>
      <c r="CJ354" s="49"/>
      <c r="CK354" s="49"/>
      <c r="CL354" s="49"/>
      <c r="CM354" s="49"/>
      <c r="CN354" s="49"/>
      <c r="CO354" s="49"/>
      <c r="CP354" s="49"/>
      <c r="CQ354" s="49"/>
      <c r="CR354" s="49"/>
      <c r="CS354" s="49"/>
      <c r="CT354" s="49"/>
      <c r="CU354" s="49"/>
      <c r="CV354" s="49"/>
      <c r="CW354" s="49"/>
      <c r="CX354" s="49"/>
      <c r="CY354" s="49"/>
      <c r="CZ354" s="49"/>
      <c r="DA354" s="49"/>
      <c r="DB354" s="49"/>
      <c r="DC354" s="49"/>
      <c r="DD354" s="49"/>
      <c r="DE354" s="49"/>
      <c r="DF354" s="49"/>
      <c r="DG354" s="49"/>
      <c r="DH354" s="49"/>
      <c r="DI354" s="49"/>
      <c r="DJ354" s="49"/>
      <c r="DK354" s="49"/>
      <c r="DL354" s="49"/>
      <c r="DM354" s="49"/>
      <c r="DN354" s="49"/>
      <c r="DO354" s="49"/>
      <c r="DP354" s="49"/>
      <c r="DQ354" s="49"/>
      <c r="DR354" s="49"/>
      <c r="DS354" s="49"/>
      <c r="DT354" s="49"/>
      <c r="DU354" s="49"/>
      <c r="DV354" s="49"/>
      <c r="DW354" s="49"/>
      <c r="DX354" s="49"/>
      <c r="DY354" s="49"/>
      <c r="DZ354" s="49"/>
      <c r="EA354" s="49"/>
      <c r="EB354" s="49"/>
      <c r="EC354" s="49"/>
      <c r="ED354" s="49"/>
      <c r="EE354" s="49"/>
      <c r="EF354" s="49"/>
      <c r="EG354" s="49"/>
      <c r="EH354" s="49"/>
      <c r="EI354" s="49"/>
      <c r="EJ354" s="49"/>
      <c r="EK354" s="49"/>
    </row>
    <row r="355" spans="1:141" s="105" customFormat="1" ht="12.75">
      <c r="A355" s="124" t="s">
        <v>21</v>
      </c>
      <c r="B355" s="124">
        <v>2</v>
      </c>
      <c r="C355" s="106" t="s">
        <v>281</v>
      </c>
      <c r="D355" s="64" t="s">
        <v>339</v>
      </c>
      <c r="E355" s="106" t="s">
        <v>260</v>
      </c>
      <c r="F355" s="124" t="s">
        <v>1</v>
      </c>
      <c r="G355" s="12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/>
      <c r="BC355" s="49"/>
      <c r="BD355" s="49"/>
      <c r="BE355" s="49"/>
      <c r="BF355" s="49"/>
      <c r="BG355" s="49"/>
      <c r="BH355" s="49"/>
      <c r="BI355" s="49"/>
      <c r="BJ355" s="49"/>
      <c r="BK355" s="49"/>
      <c r="BL355" s="49"/>
      <c r="BM355" s="49"/>
      <c r="BN355" s="49"/>
      <c r="BO355" s="49"/>
      <c r="BP355" s="49"/>
      <c r="BQ355" s="49"/>
      <c r="BR355" s="49"/>
      <c r="BS355" s="49"/>
      <c r="BT355" s="49"/>
      <c r="BU355" s="49"/>
      <c r="BV355" s="49"/>
      <c r="BW355" s="49"/>
      <c r="BX355" s="49"/>
      <c r="BY355" s="49"/>
      <c r="BZ355" s="49"/>
      <c r="CA355" s="49"/>
      <c r="CB355" s="49"/>
      <c r="CC355" s="49"/>
      <c r="CD355" s="49"/>
      <c r="CE355" s="49"/>
      <c r="CF355" s="49"/>
      <c r="CG355" s="49"/>
      <c r="CH355" s="49"/>
      <c r="CI355" s="49"/>
      <c r="CJ355" s="49"/>
      <c r="CK355" s="49"/>
      <c r="CL355" s="49"/>
      <c r="CM355" s="49"/>
      <c r="CN355" s="49"/>
      <c r="CO355" s="49"/>
      <c r="CP355" s="49"/>
      <c r="CQ355" s="49"/>
      <c r="CR355" s="49"/>
      <c r="CS355" s="49"/>
      <c r="CT355" s="49"/>
      <c r="CU355" s="49"/>
      <c r="CV355" s="49"/>
      <c r="CW355" s="49"/>
      <c r="CX355" s="49"/>
      <c r="CY355" s="49"/>
      <c r="CZ355" s="49"/>
      <c r="DA355" s="49"/>
      <c r="DB355" s="49"/>
      <c r="DC355" s="49"/>
      <c r="DD355" s="49"/>
      <c r="DE355" s="49"/>
      <c r="DF355" s="49"/>
      <c r="DG355" s="49"/>
      <c r="DH355" s="49"/>
      <c r="DI355" s="49"/>
      <c r="DJ355" s="49"/>
      <c r="DK355" s="49"/>
      <c r="DL355" s="49"/>
      <c r="DM355" s="49"/>
      <c r="DN355" s="49"/>
      <c r="DO355" s="49"/>
      <c r="DP355" s="49"/>
      <c r="DQ355" s="49"/>
      <c r="DR355" s="49"/>
      <c r="DS355" s="49"/>
      <c r="DT355" s="49"/>
      <c r="DU355" s="49"/>
      <c r="DV355" s="49"/>
      <c r="DW355" s="49"/>
      <c r="DX355" s="49"/>
      <c r="DY355" s="49"/>
      <c r="DZ355" s="49"/>
      <c r="EA355" s="49"/>
      <c r="EB355" s="49"/>
      <c r="EC355" s="49"/>
      <c r="ED355" s="49"/>
      <c r="EE355" s="49"/>
      <c r="EF355" s="49"/>
      <c r="EG355" s="49"/>
      <c r="EH355" s="49"/>
      <c r="EI355" s="49"/>
      <c r="EJ355" s="49"/>
      <c r="EK355" s="49"/>
    </row>
    <row r="356" spans="1:141" s="105" customFormat="1" ht="12.75">
      <c r="A356" s="124" t="s">
        <v>21</v>
      </c>
      <c r="B356" s="124">
        <v>1</v>
      </c>
      <c r="C356" s="106" t="s">
        <v>281</v>
      </c>
      <c r="D356" s="64" t="s">
        <v>339</v>
      </c>
      <c r="E356" s="106" t="s">
        <v>260</v>
      </c>
      <c r="F356" s="106" t="s">
        <v>388</v>
      </c>
      <c r="G356" s="12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  <c r="BC356" s="49"/>
      <c r="BD356" s="49"/>
      <c r="BE356" s="49"/>
      <c r="BF356" s="49"/>
      <c r="BG356" s="49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9"/>
      <c r="BS356" s="49"/>
      <c r="BT356" s="49"/>
      <c r="BU356" s="49"/>
      <c r="BV356" s="49"/>
      <c r="BW356" s="49"/>
      <c r="BX356" s="49"/>
      <c r="BY356" s="49"/>
      <c r="BZ356" s="49"/>
      <c r="CA356" s="49"/>
      <c r="CB356" s="49"/>
      <c r="CC356" s="49"/>
      <c r="CD356" s="49"/>
      <c r="CE356" s="49"/>
      <c r="CF356" s="49"/>
      <c r="CG356" s="49"/>
      <c r="CH356" s="49"/>
      <c r="CI356" s="49"/>
      <c r="CJ356" s="49"/>
      <c r="CK356" s="49"/>
      <c r="CL356" s="49"/>
      <c r="CM356" s="49"/>
      <c r="CN356" s="49"/>
      <c r="CO356" s="49"/>
      <c r="CP356" s="49"/>
      <c r="CQ356" s="49"/>
      <c r="CR356" s="49"/>
      <c r="CS356" s="49"/>
      <c r="CT356" s="49"/>
      <c r="CU356" s="49"/>
      <c r="CV356" s="49"/>
      <c r="CW356" s="49"/>
      <c r="CX356" s="49"/>
      <c r="CY356" s="49"/>
      <c r="CZ356" s="49"/>
      <c r="DA356" s="49"/>
      <c r="DB356" s="49"/>
      <c r="DC356" s="49"/>
      <c r="DD356" s="49"/>
      <c r="DE356" s="49"/>
      <c r="DF356" s="49"/>
      <c r="DG356" s="49"/>
      <c r="DH356" s="49"/>
      <c r="DI356" s="49"/>
      <c r="DJ356" s="49"/>
      <c r="DK356" s="49"/>
      <c r="DL356" s="49"/>
      <c r="DM356" s="49"/>
      <c r="DN356" s="49"/>
      <c r="DO356" s="49"/>
      <c r="DP356" s="49"/>
      <c r="DQ356" s="49"/>
      <c r="DR356" s="49"/>
      <c r="DS356" s="49"/>
      <c r="DT356" s="49"/>
      <c r="DU356" s="49"/>
      <c r="DV356" s="49"/>
      <c r="DW356" s="49"/>
      <c r="DX356" s="49"/>
      <c r="DY356" s="49"/>
      <c r="DZ356" s="49"/>
      <c r="EA356" s="49"/>
      <c r="EB356" s="49"/>
      <c r="EC356" s="49"/>
      <c r="ED356" s="49"/>
      <c r="EE356" s="49"/>
      <c r="EF356" s="49"/>
      <c r="EG356" s="49"/>
      <c r="EH356" s="49"/>
      <c r="EI356" s="49"/>
      <c r="EJ356" s="49"/>
      <c r="EK356" s="49"/>
    </row>
    <row r="357" spans="1:141" s="105" customFormat="1" ht="12.75">
      <c r="A357" s="42" t="s">
        <v>21</v>
      </c>
      <c r="B357" s="42">
        <v>1</v>
      </c>
      <c r="C357" s="112" t="s">
        <v>281</v>
      </c>
      <c r="D357" s="64" t="s">
        <v>339</v>
      </c>
      <c r="E357" s="112" t="s">
        <v>282</v>
      </c>
      <c r="F357" s="42" t="s">
        <v>1</v>
      </c>
      <c r="G357" s="12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/>
      <c r="BC357" s="49"/>
      <c r="BD357" s="49"/>
      <c r="BE357" s="49"/>
      <c r="BF357" s="49"/>
      <c r="BG357" s="49"/>
      <c r="BH357" s="49"/>
      <c r="BI357" s="49"/>
      <c r="BJ357" s="49"/>
      <c r="BK357" s="49"/>
      <c r="BL357" s="49"/>
      <c r="BM357" s="49"/>
      <c r="BN357" s="49"/>
      <c r="BO357" s="49"/>
      <c r="BP357" s="49"/>
      <c r="BQ357" s="49"/>
      <c r="BR357" s="49"/>
      <c r="BS357" s="49"/>
      <c r="BT357" s="49"/>
      <c r="BU357" s="49"/>
      <c r="BV357" s="49"/>
      <c r="BW357" s="49"/>
      <c r="BX357" s="49"/>
      <c r="BY357" s="49"/>
      <c r="BZ357" s="49"/>
      <c r="CA357" s="49"/>
      <c r="CB357" s="49"/>
      <c r="CC357" s="49"/>
      <c r="CD357" s="49"/>
      <c r="CE357" s="49"/>
      <c r="CF357" s="49"/>
      <c r="CG357" s="49"/>
      <c r="CH357" s="49"/>
      <c r="CI357" s="49"/>
      <c r="CJ357" s="49"/>
      <c r="CK357" s="49"/>
      <c r="CL357" s="49"/>
      <c r="CM357" s="49"/>
      <c r="CN357" s="49"/>
      <c r="CO357" s="49"/>
      <c r="CP357" s="49"/>
      <c r="CQ357" s="49"/>
      <c r="CR357" s="49"/>
      <c r="CS357" s="49"/>
      <c r="CT357" s="49"/>
      <c r="CU357" s="49"/>
      <c r="CV357" s="49"/>
      <c r="CW357" s="49"/>
      <c r="CX357" s="49"/>
      <c r="CY357" s="49"/>
      <c r="CZ357" s="49"/>
      <c r="DA357" s="49"/>
      <c r="DB357" s="49"/>
      <c r="DC357" s="49"/>
      <c r="DD357" s="49"/>
      <c r="DE357" s="49"/>
      <c r="DF357" s="49"/>
      <c r="DG357" s="49"/>
      <c r="DH357" s="49"/>
      <c r="DI357" s="49"/>
      <c r="DJ357" s="49"/>
      <c r="DK357" s="49"/>
      <c r="DL357" s="49"/>
      <c r="DM357" s="49"/>
      <c r="DN357" s="49"/>
      <c r="DO357" s="49"/>
      <c r="DP357" s="49"/>
      <c r="DQ357" s="49"/>
      <c r="DR357" s="49"/>
      <c r="DS357" s="49"/>
      <c r="DT357" s="49"/>
      <c r="DU357" s="49"/>
      <c r="DV357" s="49"/>
      <c r="DW357" s="49"/>
      <c r="DX357" s="49"/>
      <c r="DY357" s="49"/>
      <c r="DZ357" s="49"/>
      <c r="EA357" s="49"/>
      <c r="EB357" s="49"/>
      <c r="EC357" s="49"/>
      <c r="ED357" s="49"/>
      <c r="EE357" s="49"/>
      <c r="EF357" s="49"/>
      <c r="EG357" s="49"/>
      <c r="EH357" s="49"/>
      <c r="EI357" s="49"/>
      <c r="EJ357" s="49"/>
      <c r="EK357" s="49"/>
    </row>
    <row r="358" spans="1:141" s="105" customFormat="1" ht="12.75">
      <c r="A358" s="124" t="s">
        <v>21</v>
      </c>
      <c r="B358" s="124">
        <v>1</v>
      </c>
      <c r="C358" s="106" t="s">
        <v>281</v>
      </c>
      <c r="D358" s="64" t="s">
        <v>339</v>
      </c>
      <c r="E358" s="106" t="s">
        <v>260</v>
      </c>
      <c r="F358" s="106" t="s">
        <v>389</v>
      </c>
      <c r="G358" s="12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49"/>
      <c r="BC358" s="49"/>
      <c r="BD358" s="49"/>
      <c r="BE358" s="49"/>
      <c r="BF358" s="49"/>
      <c r="BG358" s="49"/>
      <c r="BH358" s="49"/>
      <c r="BI358" s="49"/>
      <c r="BJ358" s="49"/>
      <c r="BK358" s="49"/>
      <c r="BL358" s="49"/>
      <c r="BM358" s="49"/>
      <c r="BN358" s="49"/>
      <c r="BO358" s="49"/>
      <c r="BP358" s="49"/>
      <c r="BQ358" s="49"/>
      <c r="BR358" s="49"/>
      <c r="BS358" s="49"/>
      <c r="BT358" s="49"/>
      <c r="BU358" s="49"/>
      <c r="BV358" s="49"/>
      <c r="BW358" s="49"/>
      <c r="BX358" s="49"/>
      <c r="BY358" s="49"/>
      <c r="BZ358" s="49"/>
      <c r="CA358" s="49"/>
      <c r="CB358" s="49"/>
      <c r="CC358" s="49"/>
      <c r="CD358" s="49"/>
      <c r="CE358" s="49"/>
      <c r="CF358" s="49"/>
      <c r="CG358" s="49"/>
      <c r="CH358" s="49"/>
      <c r="CI358" s="49"/>
      <c r="CJ358" s="49"/>
      <c r="CK358" s="49"/>
      <c r="CL358" s="49"/>
      <c r="CM358" s="49"/>
      <c r="CN358" s="49"/>
      <c r="CO358" s="49"/>
      <c r="CP358" s="49"/>
      <c r="CQ358" s="49"/>
      <c r="CR358" s="49"/>
      <c r="CS358" s="49"/>
      <c r="CT358" s="49"/>
      <c r="CU358" s="49"/>
      <c r="CV358" s="49"/>
      <c r="CW358" s="49"/>
      <c r="CX358" s="49"/>
      <c r="CY358" s="49"/>
      <c r="CZ358" s="49"/>
      <c r="DA358" s="49"/>
      <c r="DB358" s="49"/>
      <c r="DC358" s="49"/>
      <c r="DD358" s="49"/>
      <c r="DE358" s="49"/>
      <c r="DF358" s="49"/>
      <c r="DG358" s="49"/>
      <c r="DH358" s="49"/>
      <c r="DI358" s="49"/>
      <c r="DJ358" s="49"/>
      <c r="DK358" s="49"/>
      <c r="DL358" s="49"/>
      <c r="DM358" s="49"/>
      <c r="DN358" s="49"/>
      <c r="DO358" s="49"/>
      <c r="DP358" s="49"/>
      <c r="DQ358" s="49"/>
      <c r="DR358" s="49"/>
      <c r="DS358" s="49"/>
      <c r="DT358" s="49"/>
      <c r="DU358" s="49"/>
      <c r="DV358" s="49"/>
      <c r="DW358" s="49"/>
      <c r="DX358" s="49"/>
      <c r="DY358" s="49"/>
      <c r="DZ358" s="49"/>
      <c r="EA358" s="49"/>
      <c r="EB358" s="49"/>
      <c r="EC358" s="49"/>
      <c r="ED358" s="49"/>
      <c r="EE358" s="49"/>
      <c r="EF358" s="49"/>
      <c r="EG358" s="49"/>
      <c r="EH358" s="49"/>
      <c r="EI358" s="49"/>
      <c r="EJ358" s="49"/>
      <c r="EK358" s="49"/>
    </row>
    <row r="359" spans="1:141" s="105" customFormat="1" ht="12.75">
      <c r="A359" s="124" t="s">
        <v>21</v>
      </c>
      <c r="B359" s="124">
        <v>2</v>
      </c>
      <c r="C359" s="106" t="s">
        <v>281</v>
      </c>
      <c r="D359" s="64" t="s">
        <v>339</v>
      </c>
      <c r="E359" s="106" t="s">
        <v>260</v>
      </c>
      <c r="F359" s="124" t="s">
        <v>1</v>
      </c>
      <c r="G359" s="12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/>
      <c r="BC359" s="49"/>
      <c r="BD359" s="49"/>
      <c r="BE359" s="49"/>
      <c r="BF359" s="49"/>
      <c r="BG359" s="49"/>
      <c r="BH359" s="49"/>
      <c r="BI359" s="49"/>
      <c r="BJ359" s="49"/>
      <c r="BK359" s="49"/>
      <c r="BL359" s="49"/>
      <c r="BM359" s="49"/>
      <c r="BN359" s="49"/>
      <c r="BO359" s="49"/>
      <c r="BP359" s="49"/>
      <c r="BQ359" s="49"/>
      <c r="BR359" s="49"/>
      <c r="BS359" s="49"/>
      <c r="BT359" s="49"/>
      <c r="BU359" s="49"/>
      <c r="BV359" s="49"/>
      <c r="BW359" s="49"/>
      <c r="BX359" s="49"/>
      <c r="BY359" s="49"/>
      <c r="BZ359" s="49"/>
      <c r="CA359" s="49"/>
      <c r="CB359" s="49"/>
      <c r="CC359" s="49"/>
      <c r="CD359" s="49"/>
      <c r="CE359" s="49"/>
      <c r="CF359" s="49"/>
      <c r="CG359" s="49"/>
      <c r="CH359" s="49"/>
      <c r="CI359" s="49"/>
      <c r="CJ359" s="49"/>
      <c r="CK359" s="49"/>
      <c r="CL359" s="49"/>
      <c r="CM359" s="49"/>
      <c r="CN359" s="49"/>
      <c r="CO359" s="49"/>
      <c r="CP359" s="49"/>
      <c r="CQ359" s="49"/>
      <c r="CR359" s="49"/>
      <c r="CS359" s="49"/>
      <c r="CT359" s="49"/>
      <c r="CU359" s="49"/>
      <c r="CV359" s="49"/>
      <c r="CW359" s="49"/>
      <c r="CX359" s="49"/>
      <c r="CY359" s="49"/>
      <c r="CZ359" s="49"/>
      <c r="DA359" s="49"/>
      <c r="DB359" s="49"/>
      <c r="DC359" s="49"/>
      <c r="DD359" s="49"/>
      <c r="DE359" s="49"/>
      <c r="DF359" s="49"/>
      <c r="DG359" s="49"/>
      <c r="DH359" s="49"/>
      <c r="DI359" s="49"/>
      <c r="DJ359" s="49"/>
      <c r="DK359" s="49"/>
      <c r="DL359" s="49"/>
      <c r="DM359" s="49"/>
      <c r="DN359" s="49"/>
      <c r="DO359" s="49"/>
      <c r="DP359" s="49"/>
      <c r="DQ359" s="49"/>
      <c r="DR359" s="49"/>
      <c r="DS359" s="49"/>
      <c r="DT359" s="49"/>
      <c r="DU359" s="49"/>
      <c r="DV359" s="49"/>
      <c r="DW359" s="49"/>
      <c r="DX359" s="49"/>
      <c r="DY359" s="49"/>
      <c r="DZ359" s="49"/>
      <c r="EA359" s="49"/>
      <c r="EB359" s="49"/>
      <c r="EC359" s="49"/>
      <c r="ED359" s="49"/>
      <c r="EE359" s="49"/>
      <c r="EF359" s="49"/>
      <c r="EG359" s="49"/>
      <c r="EH359" s="49"/>
      <c r="EI359" s="49"/>
      <c r="EJ359" s="49"/>
      <c r="EK359" s="49"/>
    </row>
    <row r="360" spans="1:141" s="105" customFormat="1" ht="12.75">
      <c r="A360" s="124" t="s">
        <v>21</v>
      </c>
      <c r="B360" s="124">
        <v>1</v>
      </c>
      <c r="C360" s="106" t="s">
        <v>281</v>
      </c>
      <c r="D360" s="64" t="s">
        <v>339</v>
      </c>
      <c r="E360" s="106" t="s">
        <v>260</v>
      </c>
      <c r="F360" s="124" t="s">
        <v>1</v>
      </c>
      <c r="G360" s="12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/>
      <c r="BC360" s="49"/>
      <c r="BD360" s="49"/>
      <c r="BE360" s="49"/>
      <c r="BF360" s="49"/>
      <c r="BG360" s="49"/>
      <c r="BH360" s="49"/>
      <c r="BI360" s="49"/>
      <c r="BJ360" s="49"/>
      <c r="BK360" s="49"/>
      <c r="BL360" s="49"/>
      <c r="BM360" s="49"/>
      <c r="BN360" s="49"/>
      <c r="BO360" s="49"/>
      <c r="BP360" s="49"/>
      <c r="BQ360" s="49"/>
      <c r="BR360" s="49"/>
      <c r="BS360" s="49"/>
      <c r="BT360" s="49"/>
      <c r="BU360" s="49"/>
      <c r="BV360" s="49"/>
      <c r="BW360" s="49"/>
      <c r="BX360" s="49"/>
      <c r="BY360" s="49"/>
      <c r="BZ360" s="49"/>
      <c r="CA360" s="49"/>
      <c r="CB360" s="49"/>
      <c r="CC360" s="49"/>
      <c r="CD360" s="49"/>
      <c r="CE360" s="49"/>
      <c r="CF360" s="49"/>
      <c r="CG360" s="49"/>
      <c r="CH360" s="49"/>
      <c r="CI360" s="49"/>
      <c r="CJ360" s="49"/>
      <c r="CK360" s="49"/>
      <c r="CL360" s="49"/>
      <c r="CM360" s="49"/>
      <c r="CN360" s="49"/>
      <c r="CO360" s="49"/>
      <c r="CP360" s="49"/>
      <c r="CQ360" s="49"/>
      <c r="CR360" s="49"/>
      <c r="CS360" s="49"/>
      <c r="CT360" s="49"/>
      <c r="CU360" s="49"/>
      <c r="CV360" s="49"/>
      <c r="CW360" s="49"/>
      <c r="CX360" s="49"/>
      <c r="CY360" s="49"/>
      <c r="CZ360" s="49"/>
      <c r="DA360" s="49"/>
      <c r="DB360" s="49"/>
      <c r="DC360" s="49"/>
      <c r="DD360" s="49"/>
      <c r="DE360" s="49"/>
      <c r="DF360" s="49"/>
      <c r="DG360" s="49"/>
      <c r="DH360" s="49"/>
      <c r="DI360" s="49"/>
      <c r="DJ360" s="49"/>
      <c r="DK360" s="49"/>
      <c r="DL360" s="49"/>
      <c r="DM360" s="49"/>
      <c r="DN360" s="49"/>
      <c r="DO360" s="49"/>
      <c r="DP360" s="49"/>
      <c r="DQ360" s="49"/>
      <c r="DR360" s="49"/>
      <c r="DS360" s="49"/>
      <c r="DT360" s="49"/>
      <c r="DU360" s="49"/>
      <c r="DV360" s="49"/>
      <c r="DW360" s="49"/>
      <c r="DX360" s="49"/>
      <c r="DY360" s="49"/>
      <c r="DZ360" s="49"/>
      <c r="EA360" s="49"/>
      <c r="EB360" s="49"/>
      <c r="EC360" s="49"/>
      <c r="ED360" s="49"/>
      <c r="EE360" s="49"/>
      <c r="EF360" s="49"/>
      <c r="EG360" s="49"/>
      <c r="EH360" s="49"/>
      <c r="EI360" s="49"/>
      <c r="EJ360" s="49"/>
      <c r="EK360" s="49"/>
    </row>
    <row r="361" spans="1:141" s="105" customFormat="1" ht="12.75">
      <c r="A361" s="124" t="s">
        <v>21</v>
      </c>
      <c r="B361" s="124">
        <v>1</v>
      </c>
      <c r="C361" s="106" t="s">
        <v>281</v>
      </c>
      <c r="D361" s="64" t="s">
        <v>339</v>
      </c>
      <c r="E361" s="106" t="s">
        <v>260</v>
      </c>
      <c r="F361" s="124" t="s">
        <v>1</v>
      </c>
      <c r="G361" s="12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/>
      <c r="BC361" s="49"/>
      <c r="BD361" s="49"/>
      <c r="BE361" s="49"/>
      <c r="BF361" s="49"/>
      <c r="BG361" s="49"/>
      <c r="BH361" s="49"/>
      <c r="BI361" s="49"/>
      <c r="BJ361" s="49"/>
      <c r="BK361" s="49"/>
      <c r="BL361" s="49"/>
      <c r="BM361" s="49"/>
      <c r="BN361" s="49"/>
      <c r="BO361" s="49"/>
      <c r="BP361" s="49"/>
      <c r="BQ361" s="49"/>
      <c r="BR361" s="49"/>
      <c r="BS361" s="49"/>
      <c r="BT361" s="49"/>
      <c r="BU361" s="49"/>
      <c r="BV361" s="49"/>
      <c r="BW361" s="49"/>
      <c r="BX361" s="49"/>
      <c r="BY361" s="49"/>
      <c r="BZ361" s="49"/>
      <c r="CA361" s="49"/>
      <c r="CB361" s="49"/>
      <c r="CC361" s="49"/>
      <c r="CD361" s="49"/>
      <c r="CE361" s="49"/>
      <c r="CF361" s="49"/>
      <c r="CG361" s="49"/>
      <c r="CH361" s="49"/>
      <c r="CI361" s="49"/>
      <c r="CJ361" s="49"/>
      <c r="CK361" s="49"/>
      <c r="CL361" s="49"/>
      <c r="CM361" s="49"/>
      <c r="CN361" s="49"/>
      <c r="CO361" s="49"/>
      <c r="CP361" s="49"/>
      <c r="CQ361" s="49"/>
      <c r="CR361" s="49"/>
      <c r="CS361" s="49"/>
      <c r="CT361" s="49"/>
      <c r="CU361" s="49"/>
      <c r="CV361" s="49"/>
      <c r="CW361" s="49"/>
      <c r="CX361" s="49"/>
      <c r="CY361" s="49"/>
      <c r="CZ361" s="49"/>
      <c r="DA361" s="49"/>
      <c r="DB361" s="49"/>
      <c r="DC361" s="49"/>
      <c r="DD361" s="49"/>
      <c r="DE361" s="49"/>
      <c r="DF361" s="49"/>
      <c r="DG361" s="49"/>
      <c r="DH361" s="49"/>
      <c r="DI361" s="49"/>
      <c r="DJ361" s="49"/>
      <c r="DK361" s="49"/>
      <c r="DL361" s="49"/>
      <c r="DM361" s="49"/>
      <c r="DN361" s="49"/>
      <c r="DO361" s="49"/>
      <c r="DP361" s="49"/>
      <c r="DQ361" s="49"/>
      <c r="DR361" s="49"/>
      <c r="DS361" s="49"/>
      <c r="DT361" s="49"/>
      <c r="DU361" s="49"/>
      <c r="DV361" s="49"/>
      <c r="DW361" s="49"/>
      <c r="DX361" s="49"/>
      <c r="DY361" s="49"/>
      <c r="DZ361" s="49"/>
      <c r="EA361" s="49"/>
      <c r="EB361" s="49"/>
      <c r="EC361" s="49"/>
      <c r="ED361" s="49"/>
      <c r="EE361" s="49"/>
      <c r="EF361" s="49"/>
      <c r="EG361" s="49"/>
      <c r="EH361" s="49"/>
      <c r="EI361" s="49"/>
      <c r="EJ361" s="49"/>
      <c r="EK361" s="49"/>
    </row>
    <row r="362" spans="1:141" s="105" customFormat="1" ht="12.75">
      <c r="A362" s="124" t="s">
        <v>21</v>
      </c>
      <c r="B362" s="124">
        <v>1</v>
      </c>
      <c r="C362" s="106" t="s">
        <v>281</v>
      </c>
      <c r="D362" s="64" t="s">
        <v>339</v>
      </c>
      <c r="E362" s="106" t="s">
        <v>260</v>
      </c>
      <c r="F362" s="124" t="s">
        <v>1</v>
      </c>
      <c r="G362" s="12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  <c r="BE362" s="49"/>
      <c r="BF362" s="49"/>
      <c r="BG362" s="49"/>
      <c r="BH362" s="49"/>
      <c r="BI362" s="49"/>
      <c r="BJ362" s="49"/>
      <c r="BK362" s="49"/>
      <c r="BL362" s="49"/>
      <c r="BM362" s="49"/>
      <c r="BN362" s="49"/>
      <c r="BO362" s="49"/>
      <c r="BP362" s="49"/>
      <c r="BQ362" s="49"/>
      <c r="BR362" s="49"/>
      <c r="BS362" s="49"/>
      <c r="BT362" s="49"/>
      <c r="BU362" s="49"/>
      <c r="BV362" s="49"/>
      <c r="BW362" s="49"/>
      <c r="BX362" s="49"/>
      <c r="BY362" s="49"/>
      <c r="BZ362" s="49"/>
      <c r="CA362" s="49"/>
      <c r="CB362" s="49"/>
      <c r="CC362" s="49"/>
      <c r="CD362" s="49"/>
      <c r="CE362" s="49"/>
      <c r="CF362" s="49"/>
      <c r="CG362" s="49"/>
      <c r="CH362" s="49"/>
      <c r="CI362" s="49"/>
      <c r="CJ362" s="49"/>
      <c r="CK362" s="49"/>
      <c r="CL362" s="49"/>
      <c r="CM362" s="49"/>
      <c r="CN362" s="49"/>
      <c r="CO362" s="49"/>
      <c r="CP362" s="49"/>
      <c r="CQ362" s="49"/>
      <c r="CR362" s="49"/>
      <c r="CS362" s="49"/>
      <c r="CT362" s="49"/>
      <c r="CU362" s="49"/>
      <c r="CV362" s="49"/>
      <c r="CW362" s="49"/>
      <c r="CX362" s="49"/>
      <c r="CY362" s="49"/>
      <c r="CZ362" s="49"/>
      <c r="DA362" s="49"/>
      <c r="DB362" s="49"/>
      <c r="DC362" s="49"/>
      <c r="DD362" s="49"/>
      <c r="DE362" s="49"/>
      <c r="DF362" s="49"/>
      <c r="DG362" s="49"/>
      <c r="DH362" s="49"/>
      <c r="DI362" s="49"/>
      <c r="DJ362" s="49"/>
      <c r="DK362" s="49"/>
      <c r="DL362" s="49"/>
      <c r="DM362" s="49"/>
      <c r="DN362" s="49"/>
      <c r="DO362" s="49"/>
      <c r="DP362" s="49"/>
      <c r="DQ362" s="49"/>
      <c r="DR362" s="49"/>
      <c r="DS362" s="49"/>
      <c r="DT362" s="49"/>
      <c r="DU362" s="49"/>
      <c r="DV362" s="49"/>
      <c r="DW362" s="49"/>
      <c r="DX362" s="49"/>
      <c r="DY362" s="49"/>
      <c r="DZ362" s="49"/>
      <c r="EA362" s="49"/>
      <c r="EB362" s="49"/>
      <c r="EC362" s="49"/>
      <c r="ED362" s="49"/>
      <c r="EE362" s="49"/>
      <c r="EF362" s="49"/>
      <c r="EG362" s="49"/>
      <c r="EH362" s="49"/>
      <c r="EI362" s="49"/>
      <c r="EJ362" s="49"/>
      <c r="EK362" s="49"/>
    </row>
    <row r="363" spans="1:141" s="105" customFormat="1" ht="12.75">
      <c r="A363" s="42" t="s">
        <v>21</v>
      </c>
      <c r="B363" s="42">
        <v>1</v>
      </c>
      <c r="C363" s="112" t="s">
        <v>281</v>
      </c>
      <c r="D363" s="64" t="s">
        <v>339</v>
      </c>
      <c r="E363" s="112" t="s">
        <v>282</v>
      </c>
      <c r="F363" s="112" t="s">
        <v>388</v>
      </c>
      <c r="G363" s="12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  <c r="BC363" s="49"/>
      <c r="BD363" s="49"/>
      <c r="BE363" s="49"/>
      <c r="BF363" s="49"/>
      <c r="BG363" s="49"/>
      <c r="BH363" s="49"/>
      <c r="BI363" s="49"/>
      <c r="BJ363" s="49"/>
      <c r="BK363" s="49"/>
      <c r="BL363" s="49"/>
      <c r="BM363" s="49"/>
      <c r="BN363" s="49"/>
      <c r="BO363" s="49"/>
      <c r="BP363" s="49"/>
      <c r="BQ363" s="49"/>
      <c r="BR363" s="49"/>
      <c r="BS363" s="49"/>
      <c r="BT363" s="49"/>
      <c r="BU363" s="49"/>
      <c r="BV363" s="49"/>
      <c r="BW363" s="49"/>
      <c r="BX363" s="49"/>
      <c r="BY363" s="49"/>
      <c r="BZ363" s="49"/>
      <c r="CA363" s="49"/>
      <c r="CB363" s="49"/>
      <c r="CC363" s="49"/>
      <c r="CD363" s="49"/>
      <c r="CE363" s="49"/>
      <c r="CF363" s="49"/>
      <c r="CG363" s="49"/>
      <c r="CH363" s="49"/>
      <c r="CI363" s="49"/>
      <c r="CJ363" s="49"/>
      <c r="CK363" s="49"/>
      <c r="CL363" s="49"/>
      <c r="CM363" s="49"/>
      <c r="CN363" s="49"/>
      <c r="CO363" s="49"/>
      <c r="CP363" s="49"/>
      <c r="CQ363" s="49"/>
      <c r="CR363" s="49"/>
      <c r="CS363" s="49"/>
      <c r="CT363" s="49"/>
      <c r="CU363" s="49"/>
      <c r="CV363" s="49"/>
      <c r="CW363" s="49"/>
      <c r="CX363" s="49"/>
      <c r="CY363" s="49"/>
      <c r="CZ363" s="49"/>
      <c r="DA363" s="49"/>
      <c r="DB363" s="49"/>
      <c r="DC363" s="49"/>
      <c r="DD363" s="49"/>
      <c r="DE363" s="49"/>
      <c r="DF363" s="49"/>
      <c r="DG363" s="49"/>
      <c r="DH363" s="49"/>
      <c r="DI363" s="49"/>
      <c r="DJ363" s="49"/>
      <c r="DK363" s="49"/>
      <c r="DL363" s="49"/>
      <c r="DM363" s="49"/>
      <c r="DN363" s="49"/>
      <c r="DO363" s="49"/>
      <c r="DP363" s="49"/>
      <c r="DQ363" s="49"/>
      <c r="DR363" s="49"/>
      <c r="DS363" s="49"/>
      <c r="DT363" s="49"/>
      <c r="DU363" s="49"/>
      <c r="DV363" s="49"/>
      <c r="DW363" s="49"/>
      <c r="DX363" s="49"/>
      <c r="DY363" s="49"/>
      <c r="DZ363" s="49"/>
      <c r="EA363" s="49"/>
      <c r="EB363" s="49"/>
      <c r="EC363" s="49"/>
      <c r="ED363" s="49"/>
      <c r="EE363" s="49"/>
      <c r="EF363" s="49"/>
      <c r="EG363" s="49"/>
      <c r="EH363" s="49"/>
      <c r="EI363" s="49"/>
      <c r="EJ363" s="49"/>
      <c r="EK363" s="49"/>
    </row>
    <row r="364" spans="1:141" s="105" customFormat="1" ht="12.75">
      <c r="A364" s="124" t="s">
        <v>21</v>
      </c>
      <c r="B364" s="124">
        <v>1</v>
      </c>
      <c r="C364" s="106" t="s">
        <v>281</v>
      </c>
      <c r="D364" s="64" t="s">
        <v>339</v>
      </c>
      <c r="E364" s="106" t="s">
        <v>260</v>
      </c>
      <c r="F364" s="106" t="s">
        <v>310</v>
      </c>
      <c r="G364" s="12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/>
      <c r="BC364" s="49"/>
      <c r="BD364" s="49"/>
      <c r="BE364" s="49"/>
      <c r="BF364" s="49"/>
      <c r="BG364" s="49"/>
      <c r="BH364" s="49"/>
      <c r="BI364" s="49"/>
      <c r="BJ364" s="49"/>
      <c r="BK364" s="49"/>
      <c r="BL364" s="49"/>
      <c r="BM364" s="49"/>
      <c r="BN364" s="49"/>
      <c r="BO364" s="49"/>
      <c r="BP364" s="49"/>
      <c r="BQ364" s="49"/>
      <c r="BR364" s="49"/>
      <c r="BS364" s="49"/>
      <c r="BT364" s="49"/>
      <c r="BU364" s="49"/>
      <c r="BV364" s="49"/>
      <c r="BW364" s="49"/>
      <c r="BX364" s="49"/>
      <c r="BY364" s="49"/>
      <c r="BZ364" s="49"/>
      <c r="CA364" s="49"/>
      <c r="CB364" s="49"/>
      <c r="CC364" s="49"/>
      <c r="CD364" s="49"/>
      <c r="CE364" s="49"/>
      <c r="CF364" s="49"/>
      <c r="CG364" s="49"/>
      <c r="CH364" s="49"/>
      <c r="CI364" s="49"/>
      <c r="CJ364" s="49"/>
      <c r="CK364" s="49"/>
      <c r="CL364" s="49"/>
      <c r="CM364" s="49"/>
      <c r="CN364" s="49"/>
      <c r="CO364" s="49"/>
      <c r="CP364" s="49"/>
      <c r="CQ364" s="49"/>
      <c r="CR364" s="49"/>
      <c r="CS364" s="49"/>
      <c r="CT364" s="49"/>
      <c r="CU364" s="49"/>
      <c r="CV364" s="49"/>
      <c r="CW364" s="49"/>
      <c r="CX364" s="49"/>
      <c r="CY364" s="49"/>
      <c r="CZ364" s="49"/>
      <c r="DA364" s="49"/>
      <c r="DB364" s="49"/>
      <c r="DC364" s="49"/>
      <c r="DD364" s="49"/>
      <c r="DE364" s="49"/>
      <c r="DF364" s="49"/>
      <c r="DG364" s="49"/>
      <c r="DH364" s="49"/>
      <c r="DI364" s="49"/>
      <c r="DJ364" s="49"/>
      <c r="DK364" s="49"/>
      <c r="DL364" s="49"/>
      <c r="DM364" s="49"/>
      <c r="DN364" s="49"/>
      <c r="DO364" s="49"/>
      <c r="DP364" s="49"/>
      <c r="DQ364" s="49"/>
      <c r="DR364" s="49"/>
      <c r="DS364" s="49"/>
      <c r="DT364" s="49"/>
      <c r="DU364" s="49"/>
      <c r="DV364" s="49"/>
      <c r="DW364" s="49"/>
      <c r="DX364" s="49"/>
      <c r="DY364" s="49"/>
      <c r="DZ364" s="49"/>
      <c r="EA364" s="49"/>
      <c r="EB364" s="49"/>
      <c r="EC364" s="49"/>
      <c r="ED364" s="49"/>
      <c r="EE364" s="49"/>
      <c r="EF364" s="49"/>
      <c r="EG364" s="49"/>
      <c r="EH364" s="49"/>
      <c r="EI364" s="49"/>
      <c r="EJ364" s="49"/>
      <c r="EK364" s="49"/>
    </row>
    <row r="365" spans="1:141" s="105" customFormat="1" ht="12.75">
      <c r="A365" s="123" t="s">
        <v>21</v>
      </c>
      <c r="B365" s="123">
        <v>2</v>
      </c>
      <c r="C365" s="114" t="s">
        <v>281</v>
      </c>
      <c r="D365" s="64" t="s">
        <v>339</v>
      </c>
      <c r="E365" s="114" t="s">
        <v>263</v>
      </c>
      <c r="F365" s="114" t="s">
        <v>309</v>
      </c>
      <c r="G365" s="12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9"/>
      <c r="AV365" s="49"/>
      <c r="AW365" s="49"/>
      <c r="AX365" s="49"/>
      <c r="AY365" s="49"/>
      <c r="AZ365" s="49"/>
      <c r="BA365" s="49"/>
      <c r="BB365" s="49"/>
      <c r="BC365" s="49"/>
      <c r="BD365" s="49"/>
      <c r="BE365" s="49"/>
      <c r="BF365" s="49"/>
      <c r="BG365" s="49"/>
      <c r="BH365" s="49"/>
      <c r="BI365" s="49"/>
      <c r="BJ365" s="49"/>
      <c r="BK365" s="49"/>
      <c r="BL365" s="49"/>
      <c r="BM365" s="49"/>
      <c r="BN365" s="49"/>
      <c r="BO365" s="49"/>
      <c r="BP365" s="49"/>
      <c r="BQ365" s="49"/>
      <c r="BR365" s="49"/>
      <c r="BS365" s="49"/>
      <c r="BT365" s="49"/>
      <c r="BU365" s="49"/>
      <c r="BV365" s="49"/>
      <c r="BW365" s="49"/>
      <c r="BX365" s="49"/>
      <c r="BY365" s="49"/>
      <c r="BZ365" s="49"/>
      <c r="CA365" s="49"/>
      <c r="CB365" s="49"/>
      <c r="CC365" s="49"/>
      <c r="CD365" s="49"/>
      <c r="CE365" s="49"/>
      <c r="CF365" s="49"/>
      <c r="CG365" s="49"/>
      <c r="CH365" s="49"/>
      <c r="CI365" s="49"/>
      <c r="CJ365" s="49"/>
      <c r="CK365" s="49"/>
      <c r="CL365" s="49"/>
      <c r="CM365" s="49"/>
      <c r="CN365" s="49"/>
      <c r="CO365" s="49"/>
      <c r="CP365" s="49"/>
      <c r="CQ365" s="49"/>
      <c r="CR365" s="49"/>
      <c r="CS365" s="49"/>
      <c r="CT365" s="49"/>
      <c r="CU365" s="49"/>
      <c r="CV365" s="49"/>
      <c r="CW365" s="49"/>
      <c r="CX365" s="49"/>
      <c r="CY365" s="49"/>
      <c r="CZ365" s="49"/>
      <c r="DA365" s="49"/>
      <c r="DB365" s="49"/>
      <c r="DC365" s="49"/>
      <c r="DD365" s="49"/>
      <c r="DE365" s="49"/>
      <c r="DF365" s="49"/>
      <c r="DG365" s="49"/>
      <c r="DH365" s="49"/>
      <c r="DI365" s="49"/>
      <c r="DJ365" s="49"/>
      <c r="DK365" s="49"/>
      <c r="DL365" s="49"/>
      <c r="DM365" s="49"/>
      <c r="DN365" s="49"/>
      <c r="DO365" s="49"/>
      <c r="DP365" s="49"/>
      <c r="DQ365" s="49"/>
      <c r="DR365" s="49"/>
      <c r="DS365" s="49"/>
      <c r="DT365" s="49"/>
      <c r="DU365" s="49"/>
      <c r="DV365" s="49"/>
      <c r="DW365" s="49"/>
      <c r="DX365" s="49"/>
      <c r="DY365" s="49"/>
      <c r="DZ365" s="49"/>
      <c r="EA365" s="49"/>
      <c r="EB365" s="49"/>
      <c r="EC365" s="49"/>
      <c r="ED365" s="49"/>
      <c r="EE365" s="49"/>
      <c r="EF365" s="49"/>
      <c r="EG365" s="49"/>
      <c r="EH365" s="49"/>
      <c r="EI365" s="49"/>
      <c r="EJ365" s="49"/>
      <c r="EK365" s="49"/>
    </row>
    <row r="366" spans="1:141" s="105" customFormat="1" ht="12.75">
      <c r="A366" s="123" t="s">
        <v>21</v>
      </c>
      <c r="B366" s="123">
        <v>1</v>
      </c>
      <c r="C366" s="114" t="s">
        <v>281</v>
      </c>
      <c r="D366" s="64" t="s">
        <v>339</v>
      </c>
      <c r="E366" s="114" t="s">
        <v>263</v>
      </c>
      <c r="F366" s="114" t="s">
        <v>310</v>
      </c>
      <c r="G366" s="12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49"/>
      <c r="BC366" s="49"/>
      <c r="BD366" s="49"/>
      <c r="BE366" s="49"/>
      <c r="BF366" s="49"/>
      <c r="BG366" s="49"/>
      <c r="BH366" s="49"/>
      <c r="BI366" s="49"/>
      <c r="BJ366" s="49"/>
      <c r="BK366" s="49"/>
      <c r="BL366" s="49"/>
      <c r="BM366" s="49"/>
      <c r="BN366" s="49"/>
      <c r="BO366" s="49"/>
      <c r="BP366" s="49"/>
      <c r="BQ366" s="49"/>
      <c r="BR366" s="49"/>
      <c r="BS366" s="49"/>
      <c r="BT366" s="49"/>
      <c r="BU366" s="49"/>
      <c r="BV366" s="49"/>
      <c r="BW366" s="49"/>
      <c r="BX366" s="49"/>
      <c r="BY366" s="49"/>
      <c r="BZ366" s="49"/>
      <c r="CA366" s="49"/>
      <c r="CB366" s="49"/>
      <c r="CC366" s="49"/>
      <c r="CD366" s="49"/>
      <c r="CE366" s="49"/>
      <c r="CF366" s="49"/>
      <c r="CG366" s="49"/>
      <c r="CH366" s="49"/>
      <c r="CI366" s="49"/>
      <c r="CJ366" s="49"/>
      <c r="CK366" s="49"/>
      <c r="CL366" s="49"/>
      <c r="CM366" s="49"/>
      <c r="CN366" s="49"/>
      <c r="CO366" s="49"/>
      <c r="CP366" s="49"/>
      <c r="CQ366" s="49"/>
      <c r="CR366" s="49"/>
      <c r="CS366" s="49"/>
      <c r="CT366" s="49"/>
      <c r="CU366" s="49"/>
      <c r="CV366" s="49"/>
      <c r="CW366" s="49"/>
      <c r="CX366" s="49"/>
      <c r="CY366" s="49"/>
      <c r="CZ366" s="49"/>
      <c r="DA366" s="49"/>
      <c r="DB366" s="49"/>
      <c r="DC366" s="49"/>
      <c r="DD366" s="49"/>
      <c r="DE366" s="49"/>
      <c r="DF366" s="49"/>
      <c r="DG366" s="49"/>
      <c r="DH366" s="49"/>
      <c r="DI366" s="49"/>
      <c r="DJ366" s="49"/>
      <c r="DK366" s="49"/>
      <c r="DL366" s="49"/>
      <c r="DM366" s="49"/>
      <c r="DN366" s="49"/>
      <c r="DO366" s="49"/>
      <c r="DP366" s="49"/>
      <c r="DQ366" s="49"/>
      <c r="DR366" s="49"/>
      <c r="DS366" s="49"/>
      <c r="DT366" s="49"/>
      <c r="DU366" s="49"/>
      <c r="DV366" s="49"/>
      <c r="DW366" s="49"/>
      <c r="DX366" s="49"/>
      <c r="DY366" s="49"/>
      <c r="DZ366" s="49"/>
      <c r="EA366" s="49"/>
      <c r="EB366" s="49"/>
      <c r="EC366" s="49"/>
      <c r="ED366" s="49"/>
      <c r="EE366" s="49"/>
      <c r="EF366" s="49"/>
      <c r="EG366" s="49"/>
      <c r="EH366" s="49"/>
      <c r="EI366" s="49"/>
      <c r="EJ366" s="49"/>
      <c r="EK366" s="49"/>
    </row>
    <row r="367" spans="1:141" s="105" customFormat="1" ht="12.75">
      <c r="A367" s="123" t="s">
        <v>21</v>
      </c>
      <c r="B367" s="123">
        <v>1</v>
      </c>
      <c r="C367" s="114" t="s">
        <v>281</v>
      </c>
      <c r="D367" s="64" t="s">
        <v>339</v>
      </c>
      <c r="E367" s="114" t="s">
        <v>263</v>
      </c>
      <c r="F367" s="114" t="s">
        <v>389</v>
      </c>
      <c r="G367" s="12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  <c r="BC367" s="49"/>
      <c r="BD367" s="49"/>
      <c r="BE367" s="49"/>
      <c r="BF367" s="49"/>
      <c r="BG367" s="49"/>
      <c r="BH367" s="49"/>
      <c r="BI367" s="49"/>
      <c r="BJ367" s="49"/>
      <c r="BK367" s="49"/>
      <c r="BL367" s="49"/>
      <c r="BM367" s="49"/>
      <c r="BN367" s="49"/>
      <c r="BO367" s="49"/>
      <c r="BP367" s="49"/>
      <c r="BQ367" s="49"/>
      <c r="BR367" s="49"/>
      <c r="BS367" s="49"/>
      <c r="BT367" s="49"/>
      <c r="BU367" s="49"/>
      <c r="BV367" s="49"/>
      <c r="BW367" s="49"/>
      <c r="BX367" s="49"/>
      <c r="BY367" s="49"/>
      <c r="BZ367" s="49"/>
      <c r="CA367" s="49"/>
      <c r="CB367" s="49"/>
      <c r="CC367" s="49"/>
      <c r="CD367" s="49"/>
      <c r="CE367" s="49"/>
      <c r="CF367" s="49"/>
      <c r="CG367" s="49"/>
      <c r="CH367" s="49"/>
      <c r="CI367" s="49"/>
      <c r="CJ367" s="49"/>
      <c r="CK367" s="49"/>
      <c r="CL367" s="49"/>
      <c r="CM367" s="49"/>
      <c r="CN367" s="49"/>
      <c r="CO367" s="49"/>
      <c r="CP367" s="49"/>
      <c r="CQ367" s="49"/>
      <c r="CR367" s="49"/>
      <c r="CS367" s="49"/>
      <c r="CT367" s="49"/>
      <c r="CU367" s="49"/>
      <c r="CV367" s="49"/>
      <c r="CW367" s="49"/>
      <c r="CX367" s="49"/>
      <c r="CY367" s="49"/>
      <c r="CZ367" s="49"/>
      <c r="DA367" s="49"/>
      <c r="DB367" s="49"/>
      <c r="DC367" s="49"/>
      <c r="DD367" s="49"/>
      <c r="DE367" s="49"/>
      <c r="DF367" s="49"/>
      <c r="DG367" s="49"/>
      <c r="DH367" s="49"/>
      <c r="DI367" s="49"/>
      <c r="DJ367" s="49"/>
      <c r="DK367" s="49"/>
      <c r="DL367" s="49"/>
      <c r="DM367" s="49"/>
      <c r="DN367" s="49"/>
      <c r="DO367" s="49"/>
      <c r="DP367" s="49"/>
      <c r="DQ367" s="49"/>
      <c r="DR367" s="49"/>
      <c r="DS367" s="49"/>
      <c r="DT367" s="49"/>
      <c r="DU367" s="49"/>
      <c r="DV367" s="49"/>
      <c r="DW367" s="49"/>
      <c r="DX367" s="49"/>
      <c r="DY367" s="49"/>
      <c r="DZ367" s="49"/>
      <c r="EA367" s="49"/>
      <c r="EB367" s="49"/>
      <c r="EC367" s="49"/>
      <c r="ED367" s="49"/>
      <c r="EE367" s="49"/>
      <c r="EF367" s="49"/>
      <c r="EG367" s="49"/>
      <c r="EH367" s="49"/>
      <c r="EI367" s="49"/>
      <c r="EJ367" s="49"/>
      <c r="EK367" s="49"/>
    </row>
    <row r="368" spans="1:141" s="105" customFormat="1" ht="12.75">
      <c r="A368" s="124" t="s">
        <v>21</v>
      </c>
      <c r="B368" s="124">
        <v>4</v>
      </c>
      <c r="C368" s="106" t="s">
        <v>281</v>
      </c>
      <c r="D368" s="64" t="s">
        <v>339</v>
      </c>
      <c r="E368" s="106" t="s">
        <v>260</v>
      </c>
      <c r="F368" s="106" t="s">
        <v>309</v>
      </c>
      <c r="G368" s="12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/>
      <c r="BC368" s="49"/>
      <c r="BD368" s="49"/>
      <c r="BE368" s="49"/>
      <c r="BF368" s="49"/>
      <c r="BG368" s="49"/>
      <c r="BH368" s="49"/>
      <c r="BI368" s="49"/>
      <c r="BJ368" s="49"/>
      <c r="BK368" s="49"/>
      <c r="BL368" s="49"/>
      <c r="BM368" s="49"/>
      <c r="BN368" s="49"/>
      <c r="BO368" s="49"/>
      <c r="BP368" s="49"/>
      <c r="BQ368" s="49"/>
      <c r="BR368" s="49"/>
      <c r="BS368" s="49"/>
      <c r="BT368" s="49"/>
      <c r="BU368" s="49"/>
      <c r="BV368" s="49"/>
      <c r="BW368" s="49"/>
      <c r="BX368" s="49"/>
      <c r="BY368" s="49"/>
      <c r="BZ368" s="49"/>
      <c r="CA368" s="49"/>
      <c r="CB368" s="49"/>
      <c r="CC368" s="49"/>
      <c r="CD368" s="49"/>
      <c r="CE368" s="49"/>
      <c r="CF368" s="49"/>
      <c r="CG368" s="49"/>
      <c r="CH368" s="49"/>
      <c r="CI368" s="49"/>
      <c r="CJ368" s="49"/>
      <c r="CK368" s="49"/>
      <c r="CL368" s="49"/>
      <c r="CM368" s="49"/>
      <c r="CN368" s="49"/>
      <c r="CO368" s="49"/>
      <c r="CP368" s="49"/>
      <c r="CQ368" s="49"/>
      <c r="CR368" s="49"/>
      <c r="CS368" s="49"/>
      <c r="CT368" s="49"/>
      <c r="CU368" s="49"/>
      <c r="CV368" s="49"/>
      <c r="CW368" s="49"/>
      <c r="CX368" s="49"/>
      <c r="CY368" s="49"/>
      <c r="CZ368" s="49"/>
      <c r="DA368" s="49"/>
      <c r="DB368" s="49"/>
      <c r="DC368" s="49"/>
      <c r="DD368" s="49"/>
      <c r="DE368" s="49"/>
      <c r="DF368" s="49"/>
      <c r="DG368" s="49"/>
      <c r="DH368" s="49"/>
      <c r="DI368" s="49"/>
      <c r="DJ368" s="49"/>
      <c r="DK368" s="49"/>
      <c r="DL368" s="49"/>
      <c r="DM368" s="49"/>
      <c r="DN368" s="49"/>
      <c r="DO368" s="49"/>
      <c r="DP368" s="49"/>
      <c r="DQ368" s="49"/>
      <c r="DR368" s="49"/>
      <c r="DS368" s="49"/>
      <c r="DT368" s="49"/>
      <c r="DU368" s="49"/>
      <c r="DV368" s="49"/>
      <c r="DW368" s="49"/>
      <c r="DX368" s="49"/>
      <c r="DY368" s="49"/>
      <c r="DZ368" s="49"/>
      <c r="EA368" s="49"/>
      <c r="EB368" s="49"/>
      <c r="EC368" s="49"/>
      <c r="ED368" s="49"/>
      <c r="EE368" s="49"/>
      <c r="EF368" s="49"/>
      <c r="EG368" s="49"/>
      <c r="EH368" s="49"/>
      <c r="EI368" s="49"/>
      <c r="EJ368" s="49"/>
      <c r="EK368" s="49"/>
    </row>
    <row r="369" spans="1:141" s="105" customFormat="1" ht="12.75">
      <c r="A369" s="124" t="s">
        <v>21</v>
      </c>
      <c r="B369" s="124">
        <v>1</v>
      </c>
      <c r="C369" s="106" t="s">
        <v>281</v>
      </c>
      <c r="D369" s="64" t="s">
        <v>339</v>
      </c>
      <c r="E369" s="106" t="s">
        <v>260</v>
      </c>
      <c r="F369" s="106" t="s">
        <v>310</v>
      </c>
      <c r="G369" s="12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  <c r="BE369" s="49"/>
      <c r="BF369" s="49"/>
      <c r="BG369" s="49"/>
      <c r="BH369" s="49"/>
      <c r="BI369" s="49"/>
      <c r="BJ369" s="49"/>
      <c r="BK369" s="49"/>
      <c r="BL369" s="49"/>
      <c r="BM369" s="49"/>
      <c r="BN369" s="49"/>
      <c r="BO369" s="49"/>
      <c r="BP369" s="49"/>
      <c r="BQ369" s="49"/>
      <c r="BR369" s="49"/>
      <c r="BS369" s="49"/>
      <c r="BT369" s="49"/>
      <c r="BU369" s="49"/>
      <c r="BV369" s="49"/>
      <c r="BW369" s="49"/>
      <c r="BX369" s="49"/>
      <c r="BY369" s="49"/>
      <c r="BZ369" s="49"/>
      <c r="CA369" s="49"/>
      <c r="CB369" s="49"/>
      <c r="CC369" s="49"/>
      <c r="CD369" s="49"/>
      <c r="CE369" s="49"/>
      <c r="CF369" s="49"/>
      <c r="CG369" s="49"/>
      <c r="CH369" s="49"/>
      <c r="CI369" s="49"/>
      <c r="CJ369" s="49"/>
      <c r="CK369" s="49"/>
      <c r="CL369" s="49"/>
      <c r="CM369" s="49"/>
      <c r="CN369" s="49"/>
      <c r="CO369" s="49"/>
      <c r="CP369" s="49"/>
      <c r="CQ369" s="49"/>
      <c r="CR369" s="49"/>
      <c r="CS369" s="49"/>
      <c r="CT369" s="49"/>
      <c r="CU369" s="49"/>
      <c r="CV369" s="49"/>
      <c r="CW369" s="49"/>
      <c r="CX369" s="49"/>
      <c r="CY369" s="49"/>
      <c r="CZ369" s="49"/>
      <c r="DA369" s="49"/>
      <c r="DB369" s="49"/>
      <c r="DC369" s="49"/>
      <c r="DD369" s="49"/>
      <c r="DE369" s="49"/>
      <c r="DF369" s="49"/>
      <c r="DG369" s="49"/>
      <c r="DH369" s="49"/>
      <c r="DI369" s="49"/>
      <c r="DJ369" s="49"/>
      <c r="DK369" s="49"/>
      <c r="DL369" s="49"/>
      <c r="DM369" s="49"/>
      <c r="DN369" s="49"/>
      <c r="DO369" s="49"/>
      <c r="DP369" s="49"/>
      <c r="DQ369" s="49"/>
      <c r="DR369" s="49"/>
      <c r="DS369" s="49"/>
      <c r="DT369" s="49"/>
      <c r="DU369" s="49"/>
      <c r="DV369" s="49"/>
      <c r="DW369" s="49"/>
      <c r="DX369" s="49"/>
      <c r="DY369" s="49"/>
      <c r="DZ369" s="49"/>
      <c r="EA369" s="49"/>
      <c r="EB369" s="49"/>
      <c r="EC369" s="49"/>
      <c r="ED369" s="49"/>
      <c r="EE369" s="49"/>
      <c r="EF369" s="49"/>
      <c r="EG369" s="49"/>
      <c r="EH369" s="49"/>
      <c r="EI369" s="49"/>
      <c r="EJ369" s="49"/>
      <c r="EK369" s="49"/>
    </row>
    <row r="370" spans="1:141" s="105" customFormat="1" ht="12.75">
      <c r="A370" s="124" t="s">
        <v>21</v>
      </c>
      <c r="B370" s="124">
        <v>2</v>
      </c>
      <c r="C370" s="106" t="s">
        <v>281</v>
      </c>
      <c r="D370" s="64" t="s">
        <v>339</v>
      </c>
      <c r="E370" s="106" t="s">
        <v>260</v>
      </c>
      <c r="F370" s="106" t="s">
        <v>388</v>
      </c>
      <c r="G370" s="12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  <c r="EB370" s="49"/>
      <c r="EC370" s="49"/>
      <c r="ED370" s="49"/>
      <c r="EE370" s="49"/>
      <c r="EF370" s="49"/>
      <c r="EG370" s="49"/>
      <c r="EH370" s="49"/>
      <c r="EI370" s="49"/>
      <c r="EJ370" s="49"/>
      <c r="EK370" s="49"/>
    </row>
    <row r="371" spans="1:141" s="105" customFormat="1" ht="12.75">
      <c r="A371" s="124" t="s">
        <v>21</v>
      </c>
      <c r="B371" s="124">
        <v>5</v>
      </c>
      <c r="C371" s="106" t="s">
        <v>281</v>
      </c>
      <c r="D371" s="64" t="s">
        <v>339</v>
      </c>
      <c r="E371" s="106" t="s">
        <v>260</v>
      </c>
      <c r="F371" s="106" t="s">
        <v>486</v>
      </c>
      <c r="G371" s="12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</row>
    <row r="372" spans="1:141" s="105" customFormat="1" ht="12.75">
      <c r="A372" s="124" t="s">
        <v>21</v>
      </c>
      <c r="B372" s="124">
        <v>2</v>
      </c>
      <c r="C372" s="106" t="s">
        <v>281</v>
      </c>
      <c r="D372" s="64" t="s">
        <v>339</v>
      </c>
      <c r="E372" s="106" t="s">
        <v>260</v>
      </c>
      <c r="F372" s="106" t="s">
        <v>488</v>
      </c>
      <c r="G372" s="12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9"/>
      <c r="AV372" s="49"/>
      <c r="AW372" s="49"/>
      <c r="AX372" s="49"/>
      <c r="AY372" s="49"/>
      <c r="AZ372" s="49"/>
      <c r="BA372" s="49"/>
      <c r="BB372" s="49"/>
      <c r="BC372" s="49"/>
      <c r="BD372" s="49"/>
      <c r="BE372" s="49"/>
      <c r="BF372" s="49"/>
      <c r="BG372" s="49"/>
      <c r="BH372" s="49"/>
      <c r="BI372" s="49"/>
      <c r="BJ372" s="49"/>
      <c r="BK372" s="49"/>
      <c r="BL372" s="49"/>
      <c r="BM372" s="49"/>
      <c r="BN372" s="49"/>
      <c r="BO372" s="49"/>
      <c r="BP372" s="49"/>
      <c r="BQ372" s="49"/>
      <c r="BR372" s="49"/>
      <c r="BS372" s="49"/>
      <c r="BT372" s="49"/>
      <c r="BU372" s="49"/>
      <c r="BV372" s="49"/>
      <c r="BW372" s="49"/>
      <c r="BX372" s="49"/>
      <c r="BY372" s="49"/>
      <c r="BZ372" s="49"/>
      <c r="CA372" s="49"/>
      <c r="CB372" s="49"/>
      <c r="CC372" s="49"/>
      <c r="CD372" s="49"/>
      <c r="CE372" s="49"/>
      <c r="CF372" s="49"/>
      <c r="CG372" s="49"/>
      <c r="CH372" s="49"/>
      <c r="CI372" s="49"/>
      <c r="CJ372" s="49"/>
      <c r="CK372" s="49"/>
      <c r="CL372" s="49"/>
      <c r="CM372" s="49"/>
      <c r="CN372" s="49"/>
      <c r="CO372" s="49"/>
      <c r="CP372" s="49"/>
      <c r="CQ372" s="49"/>
      <c r="CR372" s="49"/>
      <c r="CS372" s="49"/>
      <c r="CT372" s="49"/>
      <c r="CU372" s="49"/>
      <c r="CV372" s="49"/>
      <c r="CW372" s="49"/>
      <c r="CX372" s="49"/>
      <c r="CY372" s="49"/>
      <c r="CZ372" s="49"/>
      <c r="DA372" s="49"/>
      <c r="DB372" s="49"/>
      <c r="DC372" s="49"/>
      <c r="DD372" s="49"/>
      <c r="DE372" s="49"/>
      <c r="DF372" s="49"/>
      <c r="DG372" s="49"/>
      <c r="DH372" s="49"/>
      <c r="DI372" s="49"/>
      <c r="DJ372" s="49"/>
      <c r="DK372" s="49"/>
      <c r="DL372" s="49"/>
      <c r="DM372" s="49"/>
      <c r="DN372" s="49"/>
      <c r="DO372" s="49"/>
      <c r="DP372" s="49"/>
      <c r="DQ372" s="49"/>
      <c r="DR372" s="49"/>
      <c r="DS372" s="49"/>
      <c r="DT372" s="49"/>
      <c r="DU372" s="49"/>
      <c r="DV372" s="49"/>
      <c r="DW372" s="49"/>
      <c r="DX372" s="49"/>
      <c r="DY372" s="49"/>
      <c r="DZ372" s="49"/>
      <c r="EA372" s="49"/>
      <c r="EB372" s="49"/>
      <c r="EC372" s="49"/>
      <c r="ED372" s="49"/>
      <c r="EE372" s="49"/>
      <c r="EF372" s="49"/>
      <c r="EG372" s="49"/>
      <c r="EH372" s="49"/>
      <c r="EI372" s="49"/>
      <c r="EJ372" s="49"/>
      <c r="EK372" s="49"/>
    </row>
    <row r="373" spans="1:141" s="105" customFormat="1" ht="12.75">
      <c r="A373" s="124" t="s">
        <v>21</v>
      </c>
      <c r="B373" s="124">
        <v>2</v>
      </c>
      <c r="C373" s="106" t="s">
        <v>281</v>
      </c>
      <c r="D373" s="64" t="s">
        <v>339</v>
      </c>
      <c r="E373" s="106" t="s">
        <v>260</v>
      </c>
      <c r="F373" s="106" t="s">
        <v>452</v>
      </c>
      <c r="G373" s="12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9"/>
      <c r="AV373" s="49"/>
      <c r="AW373" s="49"/>
      <c r="AX373" s="49"/>
      <c r="AY373" s="49"/>
      <c r="AZ373" s="49"/>
      <c r="BA373" s="49"/>
      <c r="BB373" s="49"/>
      <c r="BC373" s="49"/>
      <c r="BD373" s="49"/>
      <c r="BE373" s="49"/>
      <c r="BF373" s="49"/>
      <c r="BG373" s="49"/>
      <c r="BH373" s="49"/>
      <c r="BI373" s="49"/>
      <c r="BJ373" s="49"/>
      <c r="BK373" s="49"/>
      <c r="BL373" s="49"/>
      <c r="BM373" s="49"/>
      <c r="BN373" s="49"/>
      <c r="BO373" s="49"/>
      <c r="BP373" s="49"/>
      <c r="BQ373" s="49"/>
      <c r="BR373" s="49"/>
      <c r="BS373" s="49"/>
      <c r="BT373" s="49"/>
      <c r="BU373" s="49"/>
      <c r="BV373" s="49"/>
      <c r="BW373" s="49"/>
      <c r="BX373" s="49"/>
      <c r="BY373" s="49"/>
      <c r="BZ373" s="49"/>
      <c r="CA373" s="49"/>
      <c r="CB373" s="49"/>
      <c r="CC373" s="49"/>
      <c r="CD373" s="49"/>
      <c r="CE373" s="49"/>
      <c r="CF373" s="49"/>
      <c r="CG373" s="49"/>
      <c r="CH373" s="49"/>
      <c r="CI373" s="49"/>
      <c r="CJ373" s="49"/>
      <c r="CK373" s="49"/>
      <c r="CL373" s="49"/>
      <c r="CM373" s="49"/>
      <c r="CN373" s="49"/>
      <c r="CO373" s="49"/>
      <c r="CP373" s="49"/>
      <c r="CQ373" s="49"/>
      <c r="CR373" s="49"/>
      <c r="CS373" s="49"/>
      <c r="CT373" s="49"/>
      <c r="CU373" s="49"/>
      <c r="CV373" s="49"/>
      <c r="CW373" s="49"/>
      <c r="CX373" s="49"/>
      <c r="CY373" s="49"/>
      <c r="CZ373" s="49"/>
      <c r="DA373" s="49"/>
      <c r="DB373" s="49"/>
      <c r="DC373" s="49"/>
      <c r="DD373" s="49"/>
      <c r="DE373" s="49"/>
      <c r="DF373" s="49"/>
      <c r="DG373" s="49"/>
      <c r="DH373" s="49"/>
      <c r="DI373" s="49"/>
      <c r="DJ373" s="49"/>
      <c r="DK373" s="49"/>
      <c r="DL373" s="49"/>
      <c r="DM373" s="49"/>
      <c r="DN373" s="49"/>
      <c r="DO373" s="49"/>
      <c r="DP373" s="49"/>
      <c r="DQ373" s="49"/>
      <c r="DR373" s="49"/>
      <c r="DS373" s="49"/>
      <c r="DT373" s="49"/>
      <c r="DU373" s="49"/>
      <c r="DV373" s="49"/>
      <c r="DW373" s="49"/>
      <c r="DX373" s="49"/>
      <c r="DY373" s="49"/>
      <c r="DZ373" s="49"/>
      <c r="EA373" s="49"/>
      <c r="EB373" s="49"/>
      <c r="EC373" s="49"/>
      <c r="ED373" s="49"/>
      <c r="EE373" s="49"/>
      <c r="EF373" s="49"/>
      <c r="EG373" s="49"/>
      <c r="EH373" s="49"/>
      <c r="EI373" s="49"/>
      <c r="EJ373" s="49"/>
      <c r="EK373" s="49"/>
    </row>
    <row r="374" spans="1:141" s="105" customFormat="1" ht="12.75">
      <c r="A374" s="124" t="s">
        <v>21</v>
      </c>
      <c r="B374" s="124">
        <v>5</v>
      </c>
      <c r="C374" s="106" t="s">
        <v>281</v>
      </c>
      <c r="D374" s="64" t="s">
        <v>339</v>
      </c>
      <c r="E374" s="106" t="s">
        <v>260</v>
      </c>
      <c r="F374" s="106" t="s">
        <v>454</v>
      </c>
      <c r="G374" s="12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49"/>
      <c r="BC374" s="49"/>
      <c r="BD374" s="49"/>
      <c r="BE374" s="49"/>
      <c r="BF374" s="49"/>
      <c r="BG374" s="49"/>
      <c r="BH374" s="49"/>
      <c r="BI374" s="49"/>
      <c r="BJ374" s="49"/>
      <c r="BK374" s="49"/>
      <c r="BL374" s="49"/>
      <c r="BM374" s="49"/>
      <c r="BN374" s="49"/>
      <c r="BO374" s="49"/>
      <c r="BP374" s="49"/>
      <c r="BQ374" s="49"/>
      <c r="BR374" s="49"/>
      <c r="BS374" s="49"/>
      <c r="BT374" s="49"/>
      <c r="BU374" s="49"/>
      <c r="BV374" s="49"/>
      <c r="BW374" s="49"/>
      <c r="BX374" s="49"/>
      <c r="BY374" s="49"/>
      <c r="BZ374" s="49"/>
      <c r="CA374" s="49"/>
      <c r="CB374" s="49"/>
      <c r="CC374" s="49"/>
      <c r="CD374" s="49"/>
      <c r="CE374" s="49"/>
      <c r="CF374" s="49"/>
      <c r="CG374" s="49"/>
      <c r="CH374" s="49"/>
      <c r="CI374" s="49"/>
      <c r="CJ374" s="49"/>
      <c r="CK374" s="49"/>
      <c r="CL374" s="49"/>
      <c r="CM374" s="49"/>
      <c r="CN374" s="49"/>
      <c r="CO374" s="49"/>
      <c r="CP374" s="49"/>
      <c r="CQ374" s="49"/>
      <c r="CR374" s="49"/>
      <c r="CS374" s="49"/>
      <c r="CT374" s="49"/>
      <c r="CU374" s="49"/>
      <c r="CV374" s="49"/>
      <c r="CW374" s="49"/>
      <c r="CX374" s="49"/>
      <c r="CY374" s="49"/>
      <c r="CZ374" s="49"/>
      <c r="DA374" s="49"/>
      <c r="DB374" s="49"/>
      <c r="DC374" s="49"/>
      <c r="DD374" s="49"/>
      <c r="DE374" s="49"/>
      <c r="DF374" s="49"/>
      <c r="DG374" s="49"/>
      <c r="DH374" s="49"/>
      <c r="DI374" s="49"/>
      <c r="DJ374" s="49"/>
      <c r="DK374" s="49"/>
      <c r="DL374" s="49"/>
      <c r="DM374" s="49"/>
      <c r="DN374" s="49"/>
      <c r="DO374" s="49"/>
      <c r="DP374" s="49"/>
      <c r="DQ374" s="49"/>
      <c r="DR374" s="49"/>
      <c r="DS374" s="49"/>
      <c r="DT374" s="49"/>
      <c r="DU374" s="49"/>
      <c r="DV374" s="49"/>
      <c r="DW374" s="49"/>
      <c r="DX374" s="49"/>
      <c r="DY374" s="49"/>
      <c r="DZ374" s="49"/>
      <c r="EA374" s="49"/>
      <c r="EB374" s="49"/>
      <c r="EC374" s="49"/>
      <c r="ED374" s="49"/>
      <c r="EE374" s="49"/>
      <c r="EF374" s="49"/>
      <c r="EG374" s="49"/>
      <c r="EH374" s="49"/>
      <c r="EI374" s="49"/>
      <c r="EJ374" s="49"/>
      <c r="EK374" s="49"/>
    </row>
    <row r="375" spans="1:141" s="105" customFormat="1" ht="12.75">
      <c r="A375" s="124" t="s">
        <v>21</v>
      </c>
      <c r="B375" s="124">
        <v>1</v>
      </c>
      <c r="C375" s="106" t="s">
        <v>281</v>
      </c>
      <c r="D375" s="64" t="s">
        <v>339</v>
      </c>
      <c r="E375" s="106" t="s">
        <v>260</v>
      </c>
      <c r="F375" s="106" t="s">
        <v>388</v>
      </c>
      <c r="G375" s="12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/>
      <c r="BC375" s="49"/>
      <c r="BD375" s="49"/>
      <c r="BE375" s="49"/>
      <c r="BF375" s="49"/>
      <c r="BG375" s="49"/>
      <c r="BH375" s="49"/>
      <c r="BI375" s="49"/>
      <c r="BJ375" s="49"/>
      <c r="BK375" s="49"/>
      <c r="BL375" s="49"/>
      <c r="BM375" s="49"/>
      <c r="BN375" s="49"/>
      <c r="BO375" s="49"/>
      <c r="BP375" s="49"/>
      <c r="BQ375" s="49"/>
      <c r="BR375" s="49"/>
      <c r="BS375" s="49"/>
      <c r="BT375" s="49"/>
      <c r="BU375" s="49"/>
      <c r="BV375" s="49"/>
      <c r="BW375" s="49"/>
      <c r="BX375" s="49"/>
      <c r="BY375" s="49"/>
      <c r="BZ375" s="49"/>
      <c r="CA375" s="49"/>
      <c r="CB375" s="49"/>
      <c r="CC375" s="49"/>
      <c r="CD375" s="49"/>
      <c r="CE375" s="49"/>
      <c r="CF375" s="49"/>
      <c r="CG375" s="49"/>
      <c r="CH375" s="49"/>
      <c r="CI375" s="49"/>
      <c r="CJ375" s="49"/>
      <c r="CK375" s="49"/>
      <c r="CL375" s="49"/>
      <c r="CM375" s="49"/>
      <c r="CN375" s="49"/>
      <c r="CO375" s="49"/>
      <c r="CP375" s="49"/>
      <c r="CQ375" s="49"/>
      <c r="CR375" s="49"/>
      <c r="CS375" s="49"/>
      <c r="CT375" s="49"/>
      <c r="CU375" s="49"/>
      <c r="CV375" s="49"/>
      <c r="CW375" s="49"/>
      <c r="CX375" s="49"/>
      <c r="CY375" s="49"/>
      <c r="CZ375" s="49"/>
      <c r="DA375" s="49"/>
      <c r="DB375" s="49"/>
      <c r="DC375" s="49"/>
      <c r="DD375" s="49"/>
      <c r="DE375" s="49"/>
      <c r="DF375" s="49"/>
      <c r="DG375" s="49"/>
      <c r="DH375" s="49"/>
      <c r="DI375" s="49"/>
      <c r="DJ375" s="49"/>
      <c r="DK375" s="49"/>
      <c r="DL375" s="49"/>
      <c r="DM375" s="49"/>
      <c r="DN375" s="49"/>
      <c r="DO375" s="49"/>
      <c r="DP375" s="49"/>
      <c r="DQ375" s="49"/>
      <c r="DR375" s="49"/>
      <c r="DS375" s="49"/>
      <c r="DT375" s="49"/>
      <c r="DU375" s="49"/>
      <c r="DV375" s="49"/>
      <c r="DW375" s="49"/>
      <c r="DX375" s="49"/>
      <c r="DY375" s="49"/>
      <c r="DZ375" s="49"/>
      <c r="EA375" s="49"/>
      <c r="EB375" s="49"/>
      <c r="EC375" s="49"/>
      <c r="ED375" s="49"/>
      <c r="EE375" s="49"/>
      <c r="EF375" s="49"/>
      <c r="EG375" s="49"/>
      <c r="EH375" s="49"/>
      <c r="EI375" s="49"/>
      <c r="EJ375" s="49"/>
      <c r="EK375" s="49"/>
    </row>
    <row r="376" spans="1:141" s="105" customFormat="1" ht="12.75">
      <c r="A376" s="124" t="s">
        <v>21</v>
      </c>
      <c r="B376" s="124">
        <v>1</v>
      </c>
      <c r="C376" s="106" t="s">
        <v>281</v>
      </c>
      <c r="D376" s="64" t="s">
        <v>339</v>
      </c>
      <c r="E376" s="106" t="s">
        <v>260</v>
      </c>
      <c r="F376" s="106" t="s">
        <v>452</v>
      </c>
      <c r="G376" s="12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  <c r="BC376" s="49"/>
      <c r="BD376" s="49"/>
      <c r="BE376" s="49"/>
      <c r="BF376" s="49"/>
      <c r="BG376" s="49"/>
      <c r="BH376" s="49"/>
      <c r="BI376" s="49"/>
      <c r="BJ376" s="49"/>
      <c r="BK376" s="49"/>
      <c r="BL376" s="49"/>
      <c r="BM376" s="49"/>
      <c r="BN376" s="49"/>
      <c r="BO376" s="49"/>
      <c r="BP376" s="49"/>
      <c r="BQ376" s="49"/>
      <c r="BR376" s="49"/>
      <c r="BS376" s="49"/>
      <c r="BT376" s="49"/>
      <c r="BU376" s="49"/>
      <c r="BV376" s="49"/>
      <c r="BW376" s="49"/>
      <c r="BX376" s="49"/>
      <c r="BY376" s="49"/>
      <c r="BZ376" s="49"/>
      <c r="CA376" s="49"/>
      <c r="CB376" s="49"/>
      <c r="CC376" s="49"/>
      <c r="CD376" s="49"/>
      <c r="CE376" s="49"/>
      <c r="CF376" s="49"/>
      <c r="CG376" s="49"/>
      <c r="CH376" s="49"/>
      <c r="CI376" s="49"/>
      <c r="CJ376" s="49"/>
      <c r="CK376" s="49"/>
      <c r="CL376" s="49"/>
      <c r="CM376" s="49"/>
      <c r="CN376" s="49"/>
      <c r="CO376" s="49"/>
      <c r="CP376" s="49"/>
      <c r="CQ376" s="49"/>
      <c r="CR376" s="49"/>
      <c r="CS376" s="49"/>
      <c r="CT376" s="49"/>
      <c r="CU376" s="49"/>
      <c r="CV376" s="49"/>
      <c r="CW376" s="49"/>
      <c r="CX376" s="49"/>
      <c r="CY376" s="49"/>
      <c r="CZ376" s="49"/>
      <c r="DA376" s="49"/>
      <c r="DB376" s="49"/>
      <c r="DC376" s="49"/>
      <c r="DD376" s="49"/>
      <c r="DE376" s="49"/>
      <c r="DF376" s="49"/>
      <c r="DG376" s="49"/>
      <c r="DH376" s="49"/>
      <c r="DI376" s="49"/>
      <c r="DJ376" s="49"/>
      <c r="DK376" s="49"/>
      <c r="DL376" s="49"/>
      <c r="DM376" s="49"/>
      <c r="DN376" s="49"/>
      <c r="DO376" s="49"/>
      <c r="DP376" s="49"/>
      <c r="DQ376" s="49"/>
      <c r="DR376" s="49"/>
      <c r="DS376" s="49"/>
      <c r="DT376" s="49"/>
      <c r="DU376" s="49"/>
      <c r="DV376" s="49"/>
      <c r="DW376" s="49"/>
      <c r="DX376" s="49"/>
      <c r="DY376" s="49"/>
      <c r="DZ376" s="49"/>
      <c r="EA376" s="49"/>
      <c r="EB376" s="49"/>
      <c r="EC376" s="49"/>
      <c r="ED376" s="49"/>
      <c r="EE376" s="49"/>
      <c r="EF376" s="49"/>
      <c r="EG376" s="49"/>
      <c r="EH376" s="49"/>
      <c r="EI376" s="49"/>
      <c r="EJ376" s="49"/>
      <c r="EK376" s="49"/>
    </row>
    <row r="377" spans="1:141" s="105" customFormat="1" ht="12.75">
      <c r="A377" s="124" t="s">
        <v>21</v>
      </c>
      <c r="B377" s="124">
        <v>1</v>
      </c>
      <c r="C377" s="106" t="s">
        <v>281</v>
      </c>
      <c r="D377" s="64" t="s">
        <v>339</v>
      </c>
      <c r="E377" s="106" t="s">
        <v>260</v>
      </c>
      <c r="F377" s="106" t="s">
        <v>389</v>
      </c>
      <c r="G377" s="12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/>
      <c r="BC377" s="49"/>
      <c r="BD377" s="49"/>
      <c r="BE377" s="49"/>
      <c r="BF377" s="49"/>
      <c r="BG377" s="49"/>
      <c r="BH377" s="49"/>
      <c r="BI377" s="49"/>
      <c r="BJ377" s="49"/>
      <c r="BK377" s="49"/>
      <c r="BL377" s="49"/>
      <c r="BM377" s="49"/>
      <c r="BN377" s="49"/>
      <c r="BO377" s="49"/>
      <c r="BP377" s="49"/>
      <c r="BQ377" s="49"/>
      <c r="BR377" s="49"/>
      <c r="BS377" s="49"/>
      <c r="BT377" s="49"/>
      <c r="BU377" s="49"/>
      <c r="BV377" s="49"/>
      <c r="BW377" s="49"/>
      <c r="BX377" s="49"/>
      <c r="BY377" s="49"/>
      <c r="BZ377" s="49"/>
      <c r="CA377" s="49"/>
      <c r="CB377" s="49"/>
      <c r="CC377" s="49"/>
      <c r="CD377" s="49"/>
      <c r="CE377" s="49"/>
      <c r="CF377" s="49"/>
      <c r="CG377" s="49"/>
      <c r="CH377" s="49"/>
      <c r="CI377" s="49"/>
      <c r="CJ377" s="49"/>
      <c r="CK377" s="49"/>
      <c r="CL377" s="49"/>
      <c r="CM377" s="49"/>
      <c r="CN377" s="49"/>
      <c r="CO377" s="49"/>
      <c r="CP377" s="49"/>
      <c r="CQ377" s="49"/>
      <c r="CR377" s="49"/>
      <c r="CS377" s="49"/>
      <c r="CT377" s="49"/>
      <c r="CU377" s="49"/>
      <c r="CV377" s="49"/>
      <c r="CW377" s="49"/>
      <c r="CX377" s="49"/>
      <c r="CY377" s="49"/>
      <c r="CZ377" s="49"/>
      <c r="DA377" s="49"/>
      <c r="DB377" s="49"/>
      <c r="DC377" s="49"/>
      <c r="DD377" s="49"/>
      <c r="DE377" s="49"/>
      <c r="DF377" s="49"/>
      <c r="DG377" s="49"/>
      <c r="DH377" s="49"/>
      <c r="DI377" s="49"/>
      <c r="DJ377" s="49"/>
      <c r="DK377" s="49"/>
      <c r="DL377" s="49"/>
      <c r="DM377" s="49"/>
      <c r="DN377" s="49"/>
      <c r="DO377" s="49"/>
      <c r="DP377" s="49"/>
      <c r="DQ377" s="49"/>
      <c r="DR377" s="49"/>
      <c r="DS377" s="49"/>
      <c r="DT377" s="49"/>
      <c r="DU377" s="49"/>
      <c r="DV377" s="49"/>
      <c r="DW377" s="49"/>
      <c r="DX377" s="49"/>
      <c r="DY377" s="49"/>
      <c r="DZ377" s="49"/>
      <c r="EA377" s="49"/>
      <c r="EB377" s="49"/>
      <c r="EC377" s="49"/>
      <c r="ED377" s="49"/>
      <c r="EE377" s="49"/>
      <c r="EF377" s="49"/>
      <c r="EG377" s="49"/>
      <c r="EH377" s="49"/>
      <c r="EI377" s="49"/>
      <c r="EJ377" s="49"/>
      <c r="EK377" s="49"/>
    </row>
    <row r="378" spans="1:141" s="105" customFormat="1" ht="12.75">
      <c r="A378" s="123" t="s">
        <v>21</v>
      </c>
      <c r="B378" s="123">
        <v>1</v>
      </c>
      <c r="C378" s="114" t="s">
        <v>281</v>
      </c>
      <c r="D378" s="64" t="s">
        <v>339</v>
      </c>
      <c r="E378" s="114" t="s">
        <v>263</v>
      </c>
      <c r="F378" s="114" t="s">
        <v>452</v>
      </c>
      <c r="G378" s="12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  <c r="BE378" s="49"/>
      <c r="BF378" s="49"/>
      <c r="BG378" s="49"/>
      <c r="BH378" s="49"/>
      <c r="BI378" s="49"/>
      <c r="BJ378" s="49"/>
      <c r="BK378" s="49"/>
      <c r="BL378" s="49"/>
      <c r="BM378" s="49"/>
      <c r="BN378" s="49"/>
      <c r="BO378" s="49"/>
      <c r="BP378" s="49"/>
      <c r="BQ378" s="49"/>
      <c r="BR378" s="49"/>
      <c r="BS378" s="49"/>
      <c r="BT378" s="49"/>
      <c r="BU378" s="49"/>
      <c r="BV378" s="49"/>
      <c r="BW378" s="49"/>
      <c r="BX378" s="49"/>
      <c r="BY378" s="49"/>
      <c r="BZ378" s="49"/>
      <c r="CA378" s="49"/>
      <c r="CB378" s="49"/>
      <c r="CC378" s="49"/>
      <c r="CD378" s="49"/>
      <c r="CE378" s="49"/>
      <c r="CF378" s="49"/>
      <c r="CG378" s="49"/>
      <c r="CH378" s="49"/>
      <c r="CI378" s="49"/>
      <c r="CJ378" s="49"/>
      <c r="CK378" s="49"/>
      <c r="CL378" s="49"/>
      <c r="CM378" s="49"/>
      <c r="CN378" s="49"/>
      <c r="CO378" s="49"/>
      <c r="CP378" s="49"/>
      <c r="CQ378" s="49"/>
      <c r="CR378" s="49"/>
      <c r="CS378" s="49"/>
      <c r="CT378" s="49"/>
      <c r="CU378" s="49"/>
      <c r="CV378" s="49"/>
      <c r="CW378" s="49"/>
      <c r="CX378" s="49"/>
      <c r="CY378" s="49"/>
      <c r="CZ378" s="49"/>
      <c r="DA378" s="49"/>
      <c r="DB378" s="49"/>
      <c r="DC378" s="49"/>
      <c r="DD378" s="49"/>
      <c r="DE378" s="49"/>
      <c r="DF378" s="49"/>
      <c r="DG378" s="49"/>
      <c r="DH378" s="49"/>
      <c r="DI378" s="49"/>
      <c r="DJ378" s="49"/>
      <c r="DK378" s="49"/>
      <c r="DL378" s="49"/>
      <c r="DM378" s="49"/>
      <c r="DN378" s="49"/>
      <c r="DO378" s="49"/>
      <c r="DP378" s="49"/>
      <c r="DQ378" s="49"/>
      <c r="DR378" s="49"/>
      <c r="DS378" s="49"/>
      <c r="DT378" s="49"/>
      <c r="DU378" s="49"/>
      <c r="DV378" s="49"/>
      <c r="DW378" s="49"/>
      <c r="DX378" s="49"/>
      <c r="DY378" s="49"/>
      <c r="DZ378" s="49"/>
      <c r="EA378" s="49"/>
      <c r="EB378" s="49"/>
      <c r="EC378" s="49"/>
      <c r="ED378" s="49"/>
      <c r="EE378" s="49"/>
      <c r="EF378" s="49"/>
      <c r="EG378" s="49"/>
      <c r="EH378" s="49"/>
      <c r="EI378" s="49"/>
      <c r="EJ378" s="49"/>
      <c r="EK378" s="49"/>
    </row>
    <row r="379" spans="1:141" s="105" customFormat="1" ht="12.75">
      <c r="A379" s="124" t="s">
        <v>21</v>
      </c>
      <c r="B379" s="124">
        <v>1</v>
      </c>
      <c r="C379" s="106" t="s">
        <v>281</v>
      </c>
      <c r="D379" s="64" t="s">
        <v>339</v>
      </c>
      <c r="E379" s="106" t="s">
        <v>260</v>
      </c>
      <c r="F379" s="106" t="s">
        <v>309</v>
      </c>
      <c r="G379" s="12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9"/>
      <c r="AV379" s="49"/>
      <c r="AW379" s="49"/>
      <c r="AX379" s="49"/>
      <c r="AY379" s="49"/>
      <c r="AZ379" s="49"/>
      <c r="BA379" s="49"/>
      <c r="BB379" s="49"/>
      <c r="BC379" s="49"/>
      <c r="BD379" s="49"/>
      <c r="BE379" s="49"/>
      <c r="BF379" s="49"/>
      <c r="BG379" s="49"/>
      <c r="BH379" s="49"/>
      <c r="BI379" s="49"/>
      <c r="BJ379" s="49"/>
      <c r="BK379" s="49"/>
      <c r="BL379" s="49"/>
      <c r="BM379" s="49"/>
      <c r="BN379" s="49"/>
      <c r="BO379" s="49"/>
      <c r="BP379" s="49"/>
      <c r="BQ379" s="49"/>
      <c r="BR379" s="49"/>
      <c r="BS379" s="49"/>
      <c r="BT379" s="49"/>
      <c r="BU379" s="49"/>
      <c r="BV379" s="49"/>
      <c r="BW379" s="49"/>
      <c r="BX379" s="49"/>
      <c r="BY379" s="49"/>
      <c r="BZ379" s="49"/>
      <c r="CA379" s="49"/>
      <c r="CB379" s="49"/>
      <c r="CC379" s="49"/>
      <c r="CD379" s="49"/>
      <c r="CE379" s="49"/>
      <c r="CF379" s="49"/>
      <c r="CG379" s="49"/>
      <c r="CH379" s="49"/>
      <c r="CI379" s="49"/>
      <c r="CJ379" s="49"/>
      <c r="CK379" s="49"/>
      <c r="CL379" s="49"/>
      <c r="CM379" s="49"/>
      <c r="CN379" s="49"/>
      <c r="CO379" s="49"/>
      <c r="CP379" s="49"/>
      <c r="CQ379" s="49"/>
      <c r="CR379" s="49"/>
      <c r="CS379" s="49"/>
      <c r="CT379" s="49"/>
      <c r="CU379" s="49"/>
      <c r="CV379" s="49"/>
      <c r="CW379" s="49"/>
      <c r="CX379" s="49"/>
      <c r="CY379" s="49"/>
      <c r="CZ379" s="49"/>
      <c r="DA379" s="49"/>
      <c r="DB379" s="49"/>
      <c r="DC379" s="49"/>
      <c r="DD379" s="49"/>
      <c r="DE379" s="49"/>
      <c r="DF379" s="49"/>
      <c r="DG379" s="49"/>
      <c r="DH379" s="49"/>
      <c r="DI379" s="49"/>
      <c r="DJ379" s="49"/>
      <c r="DK379" s="49"/>
      <c r="DL379" s="49"/>
      <c r="DM379" s="49"/>
      <c r="DN379" s="49"/>
      <c r="DO379" s="49"/>
      <c r="DP379" s="49"/>
      <c r="DQ379" s="49"/>
      <c r="DR379" s="49"/>
      <c r="DS379" s="49"/>
      <c r="DT379" s="49"/>
      <c r="DU379" s="49"/>
      <c r="DV379" s="49"/>
      <c r="DW379" s="49"/>
      <c r="DX379" s="49"/>
      <c r="DY379" s="49"/>
      <c r="DZ379" s="49"/>
      <c r="EA379" s="49"/>
      <c r="EB379" s="49"/>
      <c r="EC379" s="49"/>
      <c r="ED379" s="49"/>
      <c r="EE379" s="49"/>
      <c r="EF379" s="49"/>
      <c r="EG379" s="49"/>
      <c r="EH379" s="49"/>
      <c r="EI379" s="49"/>
      <c r="EJ379" s="49"/>
      <c r="EK379" s="49"/>
    </row>
    <row r="380" spans="1:141" s="105" customFormat="1" ht="12.75">
      <c r="A380" s="124" t="s">
        <v>21</v>
      </c>
      <c r="B380" s="124">
        <v>1</v>
      </c>
      <c r="C380" s="106" t="s">
        <v>281</v>
      </c>
      <c r="D380" s="64" t="s">
        <v>339</v>
      </c>
      <c r="E380" s="106" t="s">
        <v>260</v>
      </c>
      <c r="F380" s="124" t="s">
        <v>1</v>
      </c>
      <c r="G380" s="12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9"/>
      <c r="AV380" s="49"/>
      <c r="AW380" s="49"/>
      <c r="AX380" s="49"/>
      <c r="AY380" s="49"/>
      <c r="AZ380" s="49"/>
      <c r="BA380" s="49"/>
      <c r="BB380" s="49"/>
      <c r="BC380" s="49"/>
      <c r="BD380" s="49"/>
      <c r="BE380" s="49"/>
      <c r="BF380" s="49"/>
      <c r="BG380" s="49"/>
      <c r="BH380" s="49"/>
      <c r="BI380" s="49"/>
      <c r="BJ380" s="49"/>
      <c r="BK380" s="49"/>
      <c r="BL380" s="49"/>
      <c r="BM380" s="49"/>
      <c r="BN380" s="49"/>
      <c r="BO380" s="49"/>
      <c r="BP380" s="49"/>
      <c r="BQ380" s="49"/>
      <c r="BR380" s="49"/>
      <c r="BS380" s="49"/>
      <c r="BT380" s="49"/>
      <c r="BU380" s="49"/>
      <c r="BV380" s="49"/>
      <c r="BW380" s="49"/>
      <c r="BX380" s="49"/>
      <c r="BY380" s="49"/>
      <c r="BZ380" s="49"/>
      <c r="CA380" s="49"/>
      <c r="CB380" s="49"/>
      <c r="CC380" s="49"/>
      <c r="CD380" s="49"/>
      <c r="CE380" s="49"/>
      <c r="CF380" s="49"/>
      <c r="CG380" s="49"/>
      <c r="CH380" s="49"/>
      <c r="CI380" s="49"/>
      <c r="CJ380" s="49"/>
      <c r="CK380" s="49"/>
      <c r="CL380" s="49"/>
      <c r="CM380" s="49"/>
      <c r="CN380" s="49"/>
      <c r="CO380" s="49"/>
      <c r="CP380" s="49"/>
      <c r="CQ380" s="49"/>
      <c r="CR380" s="49"/>
      <c r="CS380" s="49"/>
      <c r="CT380" s="49"/>
      <c r="CU380" s="49"/>
      <c r="CV380" s="49"/>
      <c r="CW380" s="49"/>
      <c r="CX380" s="49"/>
      <c r="CY380" s="49"/>
      <c r="CZ380" s="49"/>
      <c r="DA380" s="49"/>
      <c r="DB380" s="49"/>
      <c r="DC380" s="49"/>
      <c r="DD380" s="49"/>
      <c r="DE380" s="49"/>
      <c r="DF380" s="49"/>
      <c r="DG380" s="49"/>
      <c r="DH380" s="49"/>
      <c r="DI380" s="49"/>
      <c r="DJ380" s="49"/>
      <c r="DK380" s="49"/>
      <c r="DL380" s="49"/>
      <c r="DM380" s="49"/>
      <c r="DN380" s="49"/>
      <c r="DO380" s="49"/>
      <c r="DP380" s="49"/>
      <c r="DQ380" s="49"/>
      <c r="DR380" s="49"/>
      <c r="DS380" s="49"/>
      <c r="DT380" s="49"/>
      <c r="DU380" s="49"/>
      <c r="DV380" s="49"/>
      <c r="DW380" s="49"/>
      <c r="DX380" s="49"/>
      <c r="DY380" s="49"/>
      <c r="DZ380" s="49"/>
      <c r="EA380" s="49"/>
      <c r="EB380" s="49"/>
      <c r="EC380" s="49"/>
      <c r="ED380" s="49"/>
      <c r="EE380" s="49"/>
      <c r="EF380" s="49"/>
      <c r="EG380" s="49"/>
      <c r="EH380" s="49"/>
      <c r="EI380" s="49"/>
      <c r="EJ380" s="49"/>
      <c r="EK380" s="49"/>
    </row>
    <row r="381" spans="1:141" s="105" customFormat="1" ht="12.75">
      <c r="A381" s="124" t="s">
        <v>21</v>
      </c>
      <c r="B381" s="124">
        <v>1</v>
      </c>
      <c r="C381" s="106" t="s">
        <v>281</v>
      </c>
      <c r="D381" s="64" t="s">
        <v>339</v>
      </c>
      <c r="E381" s="106" t="s">
        <v>260</v>
      </c>
      <c r="F381" s="106" t="s">
        <v>388</v>
      </c>
      <c r="G381" s="12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9"/>
      <c r="AV381" s="49"/>
      <c r="AW381" s="49"/>
      <c r="AX381" s="49"/>
      <c r="AY381" s="49"/>
      <c r="AZ381" s="49"/>
      <c r="BA381" s="49"/>
      <c r="BB381" s="49"/>
      <c r="BC381" s="49"/>
      <c r="BD381" s="49"/>
      <c r="BE381" s="49"/>
      <c r="BF381" s="49"/>
      <c r="BG381" s="49"/>
      <c r="BH381" s="49"/>
      <c r="BI381" s="49"/>
      <c r="BJ381" s="49"/>
      <c r="BK381" s="49"/>
      <c r="BL381" s="49"/>
      <c r="BM381" s="49"/>
      <c r="BN381" s="49"/>
      <c r="BO381" s="49"/>
      <c r="BP381" s="49"/>
      <c r="BQ381" s="49"/>
      <c r="BR381" s="49"/>
      <c r="BS381" s="49"/>
      <c r="BT381" s="49"/>
      <c r="BU381" s="49"/>
      <c r="BV381" s="49"/>
      <c r="BW381" s="49"/>
      <c r="BX381" s="49"/>
      <c r="BY381" s="49"/>
      <c r="BZ381" s="49"/>
      <c r="CA381" s="49"/>
      <c r="CB381" s="49"/>
      <c r="CC381" s="49"/>
      <c r="CD381" s="49"/>
      <c r="CE381" s="49"/>
      <c r="CF381" s="49"/>
      <c r="CG381" s="49"/>
      <c r="CH381" s="49"/>
      <c r="CI381" s="49"/>
      <c r="CJ381" s="49"/>
      <c r="CK381" s="49"/>
      <c r="CL381" s="49"/>
      <c r="CM381" s="49"/>
      <c r="CN381" s="49"/>
      <c r="CO381" s="49"/>
      <c r="CP381" s="49"/>
      <c r="CQ381" s="49"/>
      <c r="CR381" s="49"/>
      <c r="CS381" s="49"/>
      <c r="CT381" s="49"/>
      <c r="CU381" s="49"/>
      <c r="CV381" s="49"/>
      <c r="CW381" s="49"/>
      <c r="CX381" s="49"/>
      <c r="CY381" s="49"/>
      <c r="CZ381" s="49"/>
      <c r="DA381" s="49"/>
      <c r="DB381" s="49"/>
      <c r="DC381" s="49"/>
      <c r="DD381" s="49"/>
      <c r="DE381" s="49"/>
      <c r="DF381" s="49"/>
      <c r="DG381" s="49"/>
      <c r="DH381" s="49"/>
      <c r="DI381" s="49"/>
      <c r="DJ381" s="49"/>
      <c r="DK381" s="49"/>
      <c r="DL381" s="49"/>
      <c r="DM381" s="49"/>
      <c r="DN381" s="49"/>
      <c r="DO381" s="49"/>
      <c r="DP381" s="49"/>
      <c r="DQ381" s="49"/>
      <c r="DR381" s="49"/>
      <c r="DS381" s="49"/>
      <c r="DT381" s="49"/>
      <c r="DU381" s="49"/>
      <c r="DV381" s="49"/>
      <c r="DW381" s="49"/>
      <c r="DX381" s="49"/>
      <c r="DY381" s="49"/>
      <c r="DZ381" s="49"/>
      <c r="EA381" s="49"/>
      <c r="EB381" s="49"/>
      <c r="EC381" s="49"/>
      <c r="ED381" s="49"/>
      <c r="EE381" s="49"/>
      <c r="EF381" s="49"/>
      <c r="EG381" s="49"/>
      <c r="EH381" s="49"/>
      <c r="EI381" s="49"/>
      <c r="EJ381" s="49"/>
      <c r="EK381" s="49"/>
    </row>
    <row r="382" spans="1:141" s="105" customFormat="1" ht="12.75">
      <c r="A382" s="124" t="s">
        <v>21</v>
      </c>
      <c r="B382" s="124">
        <v>1</v>
      </c>
      <c r="C382" s="106" t="s">
        <v>281</v>
      </c>
      <c r="D382" s="64" t="s">
        <v>339</v>
      </c>
      <c r="E382" s="106" t="s">
        <v>260</v>
      </c>
      <c r="F382" s="106" t="s">
        <v>389</v>
      </c>
      <c r="G382" s="12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49"/>
      <c r="AS382" s="49"/>
      <c r="AT382" s="49"/>
      <c r="AU382" s="49"/>
      <c r="AV382" s="49"/>
      <c r="AW382" s="49"/>
      <c r="AX382" s="49"/>
      <c r="AY382" s="49"/>
      <c r="AZ382" s="49"/>
      <c r="BA382" s="49"/>
      <c r="BB382" s="49"/>
      <c r="BC382" s="49"/>
      <c r="BD382" s="49"/>
      <c r="BE382" s="49"/>
      <c r="BF382" s="49"/>
      <c r="BG382" s="49"/>
      <c r="BH382" s="49"/>
      <c r="BI382" s="49"/>
      <c r="BJ382" s="49"/>
      <c r="BK382" s="49"/>
      <c r="BL382" s="49"/>
      <c r="BM382" s="49"/>
      <c r="BN382" s="49"/>
      <c r="BO382" s="49"/>
      <c r="BP382" s="49"/>
      <c r="BQ382" s="49"/>
      <c r="BR382" s="49"/>
      <c r="BS382" s="49"/>
      <c r="BT382" s="49"/>
      <c r="BU382" s="49"/>
      <c r="BV382" s="49"/>
      <c r="BW382" s="49"/>
      <c r="BX382" s="49"/>
      <c r="BY382" s="49"/>
      <c r="BZ382" s="49"/>
      <c r="CA382" s="49"/>
      <c r="CB382" s="49"/>
      <c r="CC382" s="49"/>
      <c r="CD382" s="49"/>
      <c r="CE382" s="49"/>
      <c r="CF382" s="49"/>
      <c r="CG382" s="49"/>
      <c r="CH382" s="49"/>
      <c r="CI382" s="49"/>
      <c r="CJ382" s="49"/>
      <c r="CK382" s="49"/>
      <c r="CL382" s="49"/>
      <c r="CM382" s="49"/>
      <c r="CN382" s="49"/>
      <c r="CO382" s="49"/>
      <c r="CP382" s="49"/>
      <c r="CQ382" s="49"/>
      <c r="CR382" s="49"/>
      <c r="CS382" s="49"/>
      <c r="CT382" s="49"/>
      <c r="CU382" s="49"/>
      <c r="CV382" s="49"/>
      <c r="CW382" s="49"/>
      <c r="CX382" s="49"/>
      <c r="CY382" s="49"/>
      <c r="CZ382" s="49"/>
      <c r="DA382" s="49"/>
      <c r="DB382" s="49"/>
      <c r="DC382" s="49"/>
      <c r="DD382" s="49"/>
      <c r="DE382" s="49"/>
      <c r="DF382" s="49"/>
      <c r="DG382" s="49"/>
      <c r="DH382" s="49"/>
      <c r="DI382" s="49"/>
      <c r="DJ382" s="49"/>
      <c r="DK382" s="49"/>
      <c r="DL382" s="49"/>
      <c r="DM382" s="49"/>
      <c r="DN382" s="49"/>
      <c r="DO382" s="49"/>
      <c r="DP382" s="49"/>
      <c r="DQ382" s="49"/>
      <c r="DR382" s="49"/>
      <c r="DS382" s="49"/>
      <c r="DT382" s="49"/>
      <c r="DU382" s="49"/>
      <c r="DV382" s="49"/>
      <c r="DW382" s="49"/>
      <c r="DX382" s="49"/>
      <c r="DY382" s="49"/>
      <c r="DZ382" s="49"/>
      <c r="EA382" s="49"/>
      <c r="EB382" s="49"/>
      <c r="EC382" s="49"/>
      <c r="ED382" s="49"/>
      <c r="EE382" s="49"/>
      <c r="EF382" s="49"/>
      <c r="EG382" s="49"/>
      <c r="EH382" s="49"/>
      <c r="EI382" s="49"/>
      <c r="EJ382" s="49"/>
      <c r="EK382" s="49"/>
    </row>
    <row r="383" spans="1:141" s="105" customFormat="1" ht="12.75">
      <c r="A383" s="123" t="s">
        <v>21</v>
      </c>
      <c r="B383" s="123">
        <v>2</v>
      </c>
      <c r="C383" s="114" t="s">
        <v>281</v>
      </c>
      <c r="D383" s="64" t="s">
        <v>339</v>
      </c>
      <c r="E383" s="114" t="s">
        <v>263</v>
      </c>
      <c r="F383" s="114" t="s">
        <v>486</v>
      </c>
      <c r="G383" s="12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  <c r="BC383" s="49"/>
      <c r="BD383" s="49"/>
      <c r="BE383" s="49"/>
      <c r="BF383" s="49"/>
      <c r="BG383" s="49"/>
      <c r="BH383" s="49"/>
      <c r="BI383" s="49"/>
      <c r="BJ383" s="49"/>
      <c r="BK383" s="49"/>
      <c r="BL383" s="49"/>
      <c r="BM383" s="49"/>
      <c r="BN383" s="49"/>
      <c r="BO383" s="49"/>
      <c r="BP383" s="49"/>
      <c r="BQ383" s="49"/>
      <c r="BR383" s="49"/>
      <c r="BS383" s="49"/>
      <c r="BT383" s="49"/>
      <c r="BU383" s="49"/>
      <c r="BV383" s="49"/>
      <c r="BW383" s="49"/>
      <c r="BX383" s="49"/>
      <c r="BY383" s="49"/>
      <c r="BZ383" s="49"/>
      <c r="CA383" s="49"/>
      <c r="CB383" s="49"/>
      <c r="CC383" s="49"/>
      <c r="CD383" s="49"/>
      <c r="CE383" s="49"/>
      <c r="CF383" s="49"/>
      <c r="CG383" s="49"/>
      <c r="CH383" s="49"/>
      <c r="CI383" s="49"/>
      <c r="CJ383" s="49"/>
      <c r="CK383" s="49"/>
      <c r="CL383" s="49"/>
      <c r="CM383" s="49"/>
      <c r="CN383" s="49"/>
      <c r="CO383" s="49"/>
      <c r="CP383" s="49"/>
      <c r="CQ383" s="49"/>
      <c r="CR383" s="49"/>
      <c r="CS383" s="49"/>
      <c r="CT383" s="49"/>
      <c r="CU383" s="49"/>
      <c r="CV383" s="49"/>
      <c r="CW383" s="49"/>
      <c r="CX383" s="49"/>
      <c r="CY383" s="49"/>
      <c r="CZ383" s="49"/>
      <c r="DA383" s="49"/>
      <c r="DB383" s="49"/>
      <c r="DC383" s="49"/>
      <c r="DD383" s="49"/>
      <c r="DE383" s="49"/>
      <c r="DF383" s="49"/>
      <c r="DG383" s="49"/>
      <c r="DH383" s="49"/>
      <c r="DI383" s="49"/>
      <c r="DJ383" s="49"/>
      <c r="DK383" s="49"/>
      <c r="DL383" s="49"/>
      <c r="DM383" s="49"/>
      <c r="DN383" s="49"/>
      <c r="DO383" s="49"/>
      <c r="DP383" s="49"/>
      <c r="DQ383" s="49"/>
      <c r="DR383" s="49"/>
      <c r="DS383" s="49"/>
      <c r="DT383" s="49"/>
      <c r="DU383" s="49"/>
      <c r="DV383" s="49"/>
      <c r="DW383" s="49"/>
      <c r="DX383" s="49"/>
      <c r="DY383" s="49"/>
      <c r="DZ383" s="49"/>
      <c r="EA383" s="49"/>
      <c r="EB383" s="49"/>
      <c r="EC383" s="49"/>
      <c r="ED383" s="49"/>
      <c r="EE383" s="49"/>
      <c r="EF383" s="49"/>
      <c r="EG383" s="49"/>
      <c r="EH383" s="49"/>
      <c r="EI383" s="49"/>
      <c r="EJ383" s="49"/>
      <c r="EK383" s="49"/>
    </row>
    <row r="384" spans="1:141" s="105" customFormat="1" ht="12.75">
      <c r="A384" s="124" t="s">
        <v>21</v>
      </c>
      <c r="B384" s="124">
        <v>1</v>
      </c>
      <c r="C384" s="106" t="s">
        <v>281</v>
      </c>
      <c r="D384" s="64" t="s">
        <v>339</v>
      </c>
      <c r="E384" s="106" t="s">
        <v>260</v>
      </c>
      <c r="F384" s="106" t="s">
        <v>389</v>
      </c>
      <c r="G384" s="12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  <c r="BE384" s="49"/>
      <c r="BF384" s="49"/>
      <c r="BG384" s="49"/>
      <c r="BH384" s="49"/>
      <c r="BI384" s="49"/>
      <c r="BJ384" s="49"/>
      <c r="BK384" s="49"/>
      <c r="BL384" s="49"/>
      <c r="BM384" s="49"/>
      <c r="BN384" s="49"/>
      <c r="BO384" s="49"/>
      <c r="BP384" s="49"/>
      <c r="BQ384" s="49"/>
      <c r="BR384" s="49"/>
      <c r="BS384" s="49"/>
      <c r="BT384" s="49"/>
      <c r="BU384" s="49"/>
      <c r="BV384" s="49"/>
      <c r="BW384" s="49"/>
      <c r="BX384" s="49"/>
      <c r="BY384" s="49"/>
      <c r="BZ384" s="49"/>
      <c r="CA384" s="49"/>
      <c r="CB384" s="49"/>
      <c r="CC384" s="49"/>
      <c r="CD384" s="49"/>
      <c r="CE384" s="49"/>
      <c r="CF384" s="49"/>
      <c r="CG384" s="49"/>
      <c r="CH384" s="49"/>
      <c r="CI384" s="49"/>
      <c r="CJ384" s="49"/>
      <c r="CK384" s="49"/>
      <c r="CL384" s="49"/>
      <c r="CM384" s="49"/>
      <c r="CN384" s="49"/>
      <c r="CO384" s="49"/>
      <c r="CP384" s="49"/>
      <c r="CQ384" s="49"/>
      <c r="CR384" s="49"/>
      <c r="CS384" s="49"/>
      <c r="CT384" s="49"/>
      <c r="CU384" s="49"/>
      <c r="CV384" s="49"/>
      <c r="CW384" s="49"/>
      <c r="CX384" s="49"/>
      <c r="CY384" s="49"/>
      <c r="CZ384" s="49"/>
      <c r="DA384" s="49"/>
      <c r="DB384" s="49"/>
      <c r="DC384" s="49"/>
      <c r="DD384" s="49"/>
      <c r="DE384" s="49"/>
      <c r="DF384" s="49"/>
      <c r="DG384" s="49"/>
      <c r="DH384" s="49"/>
      <c r="DI384" s="49"/>
      <c r="DJ384" s="49"/>
      <c r="DK384" s="49"/>
      <c r="DL384" s="49"/>
      <c r="DM384" s="49"/>
      <c r="DN384" s="49"/>
      <c r="DO384" s="49"/>
      <c r="DP384" s="49"/>
      <c r="DQ384" s="49"/>
      <c r="DR384" s="49"/>
      <c r="DS384" s="49"/>
      <c r="DT384" s="49"/>
      <c r="DU384" s="49"/>
      <c r="DV384" s="49"/>
      <c r="DW384" s="49"/>
      <c r="DX384" s="49"/>
      <c r="DY384" s="49"/>
      <c r="DZ384" s="49"/>
      <c r="EA384" s="49"/>
      <c r="EB384" s="49"/>
      <c r="EC384" s="49"/>
      <c r="ED384" s="49"/>
      <c r="EE384" s="49"/>
      <c r="EF384" s="49"/>
      <c r="EG384" s="49"/>
      <c r="EH384" s="49"/>
      <c r="EI384" s="49"/>
      <c r="EJ384" s="49"/>
      <c r="EK384" s="49"/>
    </row>
    <row r="385" spans="1:141" s="105" customFormat="1" ht="12.75">
      <c r="A385" s="124" t="s">
        <v>21</v>
      </c>
      <c r="B385" s="124">
        <v>4</v>
      </c>
      <c r="C385" s="106" t="s">
        <v>281</v>
      </c>
      <c r="D385" s="64" t="s">
        <v>339</v>
      </c>
      <c r="E385" s="106" t="s">
        <v>260</v>
      </c>
      <c r="F385" s="106" t="s">
        <v>486</v>
      </c>
      <c r="G385" s="12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9"/>
      <c r="AV385" s="49"/>
      <c r="AW385" s="49"/>
      <c r="AX385" s="49"/>
      <c r="AY385" s="49"/>
      <c r="AZ385" s="49"/>
      <c r="BA385" s="49"/>
      <c r="BB385" s="49"/>
      <c r="BC385" s="49"/>
      <c r="BD385" s="49"/>
      <c r="BE385" s="49"/>
      <c r="BF385" s="49"/>
      <c r="BG385" s="49"/>
      <c r="BH385" s="49"/>
      <c r="BI385" s="49"/>
      <c r="BJ385" s="49"/>
      <c r="BK385" s="49"/>
      <c r="BL385" s="49"/>
      <c r="BM385" s="49"/>
      <c r="BN385" s="49"/>
      <c r="BO385" s="49"/>
      <c r="BP385" s="49"/>
      <c r="BQ385" s="49"/>
      <c r="BR385" s="49"/>
      <c r="BS385" s="49"/>
      <c r="BT385" s="49"/>
      <c r="BU385" s="49"/>
      <c r="BV385" s="49"/>
      <c r="BW385" s="49"/>
      <c r="BX385" s="49"/>
      <c r="BY385" s="49"/>
      <c r="BZ385" s="49"/>
      <c r="CA385" s="49"/>
      <c r="CB385" s="49"/>
      <c r="CC385" s="49"/>
      <c r="CD385" s="49"/>
      <c r="CE385" s="49"/>
      <c r="CF385" s="49"/>
      <c r="CG385" s="49"/>
      <c r="CH385" s="49"/>
      <c r="CI385" s="49"/>
      <c r="CJ385" s="49"/>
      <c r="CK385" s="49"/>
      <c r="CL385" s="49"/>
      <c r="CM385" s="49"/>
      <c r="CN385" s="49"/>
      <c r="CO385" s="49"/>
      <c r="CP385" s="49"/>
      <c r="CQ385" s="49"/>
      <c r="CR385" s="49"/>
      <c r="CS385" s="49"/>
      <c r="CT385" s="49"/>
      <c r="CU385" s="49"/>
      <c r="CV385" s="49"/>
      <c r="CW385" s="49"/>
      <c r="CX385" s="49"/>
      <c r="CY385" s="49"/>
      <c r="CZ385" s="49"/>
      <c r="DA385" s="49"/>
      <c r="DB385" s="49"/>
      <c r="DC385" s="49"/>
      <c r="DD385" s="49"/>
      <c r="DE385" s="49"/>
      <c r="DF385" s="49"/>
      <c r="DG385" s="49"/>
      <c r="DH385" s="49"/>
      <c r="DI385" s="49"/>
      <c r="DJ385" s="49"/>
      <c r="DK385" s="49"/>
      <c r="DL385" s="49"/>
      <c r="DM385" s="49"/>
      <c r="DN385" s="49"/>
      <c r="DO385" s="49"/>
      <c r="DP385" s="49"/>
      <c r="DQ385" s="49"/>
      <c r="DR385" s="49"/>
      <c r="DS385" s="49"/>
      <c r="DT385" s="49"/>
      <c r="DU385" s="49"/>
      <c r="DV385" s="49"/>
      <c r="DW385" s="49"/>
      <c r="DX385" s="49"/>
      <c r="DY385" s="49"/>
      <c r="DZ385" s="49"/>
      <c r="EA385" s="49"/>
      <c r="EB385" s="49"/>
      <c r="EC385" s="49"/>
      <c r="ED385" s="49"/>
      <c r="EE385" s="49"/>
      <c r="EF385" s="49"/>
      <c r="EG385" s="49"/>
      <c r="EH385" s="49"/>
      <c r="EI385" s="49"/>
      <c r="EJ385" s="49"/>
      <c r="EK385" s="49"/>
    </row>
    <row r="386" spans="1:141" s="105" customFormat="1" ht="12.75">
      <c r="A386" s="124" t="s">
        <v>21</v>
      </c>
      <c r="B386" s="124">
        <v>3</v>
      </c>
      <c r="C386" s="106" t="s">
        <v>281</v>
      </c>
      <c r="D386" s="64" t="s">
        <v>339</v>
      </c>
      <c r="E386" s="106" t="s">
        <v>260</v>
      </c>
      <c r="F386" s="106" t="s">
        <v>488</v>
      </c>
      <c r="G386" s="12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S386" s="49"/>
      <c r="AT386" s="49"/>
      <c r="AU386" s="49"/>
      <c r="AV386" s="49"/>
      <c r="AW386" s="49"/>
      <c r="AX386" s="49"/>
      <c r="AY386" s="49"/>
      <c r="AZ386" s="49"/>
      <c r="BA386" s="49"/>
      <c r="BB386" s="49"/>
      <c r="BC386" s="49"/>
      <c r="BD386" s="49"/>
      <c r="BE386" s="49"/>
      <c r="BF386" s="49"/>
      <c r="BG386" s="49"/>
      <c r="BH386" s="49"/>
      <c r="BI386" s="49"/>
      <c r="BJ386" s="49"/>
      <c r="BK386" s="49"/>
      <c r="BL386" s="49"/>
      <c r="BM386" s="49"/>
      <c r="BN386" s="49"/>
      <c r="BO386" s="49"/>
      <c r="BP386" s="49"/>
      <c r="BQ386" s="49"/>
      <c r="BR386" s="49"/>
      <c r="BS386" s="49"/>
      <c r="BT386" s="49"/>
      <c r="BU386" s="49"/>
      <c r="BV386" s="49"/>
      <c r="BW386" s="49"/>
      <c r="BX386" s="49"/>
      <c r="BY386" s="49"/>
      <c r="BZ386" s="49"/>
      <c r="CA386" s="49"/>
      <c r="CB386" s="49"/>
      <c r="CC386" s="49"/>
      <c r="CD386" s="49"/>
      <c r="CE386" s="49"/>
      <c r="CF386" s="49"/>
      <c r="CG386" s="49"/>
      <c r="CH386" s="49"/>
      <c r="CI386" s="49"/>
      <c r="CJ386" s="49"/>
      <c r="CK386" s="49"/>
      <c r="CL386" s="49"/>
      <c r="CM386" s="49"/>
      <c r="CN386" s="49"/>
      <c r="CO386" s="49"/>
      <c r="CP386" s="49"/>
      <c r="CQ386" s="49"/>
      <c r="CR386" s="49"/>
      <c r="CS386" s="49"/>
      <c r="CT386" s="49"/>
      <c r="CU386" s="49"/>
      <c r="CV386" s="49"/>
      <c r="CW386" s="49"/>
      <c r="CX386" s="49"/>
      <c r="CY386" s="49"/>
      <c r="CZ386" s="49"/>
      <c r="DA386" s="49"/>
      <c r="DB386" s="49"/>
      <c r="DC386" s="49"/>
      <c r="DD386" s="49"/>
      <c r="DE386" s="49"/>
      <c r="DF386" s="49"/>
      <c r="DG386" s="49"/>
      <c r="DH386" s="49"/>
      <c r="DI386" s="49"/>
      <c r="DJ386" s="49"/>
      <c r="DK386" s="49"/>
      <c r="DL386" s="49"/>
      <c r="DM386" s="49"/>
      <c r="DN386" s="49"/>
      <c r="DO386" s="49"/>
      <c r="DP386" s="49"/>
      <c r="DQ386" s="49"/>
      <c r="DR386" s="49"/>
      <c r="DS386" s="49"/>
      <c r="DT386" s="49"/>
      <c r="DU386" s="49"/>
      <c r="DV386" s="49"/>
      <c r="DW386" s="49"/>
      <c r="DX386" s="49"/>
      <c r="DY386" s="49"/>
      <c r="DZ386" s="49"/>
      <c r="EA386" s="49"/>
      <c r="EB386" s="49"/>
      <c r="EC386" s="49"/>
      <c r="ED386" s="49"/>
      <c r="EE386" s="49"/>
      <c r="EF386" s="49"/>
      <c r="EG386" s="49"/>
      <c r="EH386" s="49"/>
      <c r="EI386" s="49"/>
      <c r="EJ386" s="49"/>
      <c r="EK386" s="49"/>
    </row>
    <row r="387" spans="1:141" s="105" customFormat="1" ht="12.75">
      <c r="A387" s="125" t="s">
        <v>21</v>
      </c>
      <c r="B387" s="125">
        <v>1</v>
      </c>
      <c r="C387" s="108" t="s">
        <v>281</v>
      </c>
      <c r="D387" s="64" t="s">
        <v>339</v>
      </c>
      <c r="E387" s="108" t="s">
        <v>306</v>
      </c>
      <c r="F387" s="108" t="s">
        <v>488</v>
      </c>
      <c r="G387" s="12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  <c r="BC387" s="49"/>
      <c r="BD387" s="49"/>
      <c r="BE387" s="49"/>
      <c r="BF387" s="49"/>
      <c r="BG387" s="49"/>
      <c r="BH387" s="49"/>
      <c r="BI387" s="49"/>
      <c r="BJ387" s="49"/>
      <c r="BK387" s="49"/>
      <c r="BL387" s="49"/>
      <c r="BM387" s="49"/>
      <c r="BN387" s="49"/>
      <c r="BO387" s="49"/>
      <c r="BP387" s="49"/>
      <c r="BQ387" s="49"/>
      <c r="BR387" s="49"/>
      <c r="BS387" s="49"/>
      <c r="BT387" s="49"/>
      <c r="BU387" s="49"/>
      <c r="BV387" s="49"/>
      <c r="BW387" s="49"/>
      <c r="BX387" s="49"/>
      <c r="BY387" s="49"/>
      <c r="BZ387" s="49"/>
      <c r="CA387" s="49"/>
      <c r="CB387" s="49"/>
      <c r="CC387" s="49"/>
      <c r="CD387" s="49"/>
      <c r="CE387" s="49"/>
      <c r="CF387" s="49"/>
      <c r="CG387" s="49"/>
      <c r="CH387" s="49"/>
      <c r="CI387" s="49"/>
      <c r="CJ387" s="49"/>
      <c r="CK387" s="49"/>
      <c r="CL387" s="49"/>
      <c r="CM387" s="49"/>
      <c r="CN387" s="49"/>
      <c r="CO387" s="49"/>
      <c r="CP387" s="49"/>
      <c r="CQ387" s="49"/>
      <c r="CR387" s="49"/>
      <c r="CS387" s="49"/>
      <c r="CT387" s="49"/>
      <c r="CU387" s="49"/>
      <c r="CV387" s="49"/>
      <c r="CW387" s="49"/>
      <c r="CX387" s="49"/>
      <c r="CY387" s="49"/>
      <c r="CZ387" s="49"/>
      <c r="DA387" s="49"/>
      <c r="DB387" s="49"/>
      <c r="DC387" s="49"/>
      <c r="DD387" s="49"/>
      <c r="DE387" s="49"/>
      <c r="DF387" s="49"/>
      <c r="DG387" s="49"/>
      <c r="DH387" s="49"/>
      <c r="DI387" s="49"/>
      <c r="DJ387" s="49"/>
      <c r="DK387" s="49"/>
      <c r="DL387" s="49"/>
      <c r="DM387" s="49"/>
      <c r="DN387" s="49"/>
      <c r="DO387" s="49"/>
      <c r="DP387" s="49"/>
      <c r="DQ387" s="49"/>
      <c r="DR387" s="49"/>
      <c r="DS387" s="49"/>
      <c r="DT387" s="49"/>
      <c r="DU387" s="49"/>
      <c r="DV387" s="49"/>
      <c r="DW387" s="49"/>
      <c r="DX387" s="49"/>
      <c r="DY387" s="49"/>
      <c r="DZ387" s="49"/>
      <c r="EA387" s="49"/>
      <c r="EB387" s="49"/>
      <c r="EC387" s="49"/>
      <c r="ED387" s="49"/>
      <c r="EE387" s="49"/>
      <c r="EF387" s="49"/>
      <c r="EG387" s="49"/>
      <c r="EH387" s="49"/>
      <c r="EI387" s="49"/>
      <c r="EJ387" s="49"/>
      <c r="EK387" s="49"/>
    </row>
    <row r="388" spans="1:141" s="105" customFormat="1" ht="12.75">
      <c r="A388" s="127" t="s">
        <v>21</v>
      </c>
      <c r="B388" s="127">
        <v>1</v>
      </c>
      <c r="C388" s="128" t="s">
        <v>281</v>
      </c>
      <c r="D388" s="64" t="s">
        <v>339</v>
      </c>
      <c r="E388" s="128"/>
      <c r="F388" s="127" t="s">
        <v>1</v>
      </c>
      <c r="G388" s="12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9"/>
      <c r="AV388" s="49"/>
      <c r="AW388" s="49"/>
      <c r="AX388" s="49"/>
      <c r="AY388" s="49"/>
      <c r="AZ388" s="49"/>
      <c r="BA388" s="49"/>
      <c r="BB388" s="49"/>
      <c r="BC388" s="49"/>
      <c r="BD388" s="49"/>
      <c r="BE388" s="49"/>
      <c r="BF388" s="49"/>
      <c r="BG388" s="49"/>
      <c r="BH388" s="49"/>
      <c r="BI388" s="49"/>
      <c r="BJ388" s="49"/>
      <c r="BK388" s="49"/>
      <c r="BL388" s="49"/>
      <c r="BM388" s="49"/>
      <c r="BN388" s="49"/>
      <c r="BO388" s="49"/>
      <c r="BP388" s="49"/>
      <c r="BQ388" s="49"/>
      <c r="BR388" s="49"/>
      <c r="BS388" s="49"/>
      <c r="BT388" s="49"/>
      <c r="BU388" s="49"/>
      <c r="BV388" s="49"/>
      <c r="BW388" s="49"/>
      <c r="BX388" s="49"/>
      <c r="BY388" s="49"/>
      <c r="BZ388" s="49"/>
      <c r="CA388" s="49"/>
      <c r="CB388" s="49"/>
      <c r="CC388" s="49"/>
      <c r="CD388" s="49"/>
      <c r="CE388" s="49"/>
      <c r="CF388" s="49"/>
      <c r="CG388" s="49"/>
      <c r="CH388" s="49"/>
      <c r="CI388" s="49"/>
      <c r="CJ388" s="49"/>
      <c r="CK388" s="49"/>
      <c r="CL388" s="49"/>
      <c r="CM388" s="49"/>
      <c r="CN388" s="49"/>
      <c r="CO388" s="49"/>
      <c r="CP388" s="49"/>
      <c r="CQ388" s="49"/>
      <c r="CR388" s="49"/>
      <c r="CS388" s="49"/>
      <c r="CT388" s="49"/>
      <c r="CU388" s="49"/>
      <c r="CV388" s="49"/>
      <c r="CW388" s="49"/>
      <c r="CX388" s="49"/>
      <c r="CY388" s="49"/>
      <c r="CZ388" s="49"/>
      <c r="DA388" s="49"/>
      <c r="DB388" s="49"/>
      <c r="DC388" s="49"/>
      <c r="DD388" s="49"/>
      <c r="DE388" s="49"/>
      <c r="DF388" s="49"/>
      <c r="DG388" s="49"/>
      <c r="DH388" s="49"/>
      <c r="DI388" s="49"/>
      <c r="DJ388" s="49"/>
      <c r="DK388" s="49"/>
      <c r="DL388" s="49"/>
      <c r="DM388" s="49"/>
      <c r="DN388" s="49"/>
      <c r="DO388" s="49"/>
      <c r="DP388" s="49"/>
      <c r="DQ388" s="49"/>
      <c r="DR388" s="49"/>
      <c r="DS388" s="49"/>
      <c r="DT388" s="49"/>
      <c r="DU388" s="49"/>
      <c r="DV388" s="49"/>
      <c r="DW388" s="49"/>
      <c r="DX388" s="49"/>
      <c r="DY388" s="49"/>
      <c r="DZ388" s="49"/>
      <c r="EA388" s="49"/>
      <c r="EB388" s="49"/>
      <c r="EC388" s="49"/>
      <c r="ED388" s="49"/>
      <c r="EE388" s="49"/>
      <c r="EF388" s="49"/>
      <c r="EG388" s="49"/>
      <c r="EH388" s="49"/>
      <c r="EI388" s="49"/>
      <c r="EJ388" s="49"/>
      <c r="EK388" s="49"/>
    </row>
    <row r="389" spans="1:141" s="105" customFormat="1" ht="12.75">
      <c r="A389" s="127" t="s">
        <v>21</v>
      </c>
      <c r="B389" s="127">
        <v>5</v>
      </c>
      <c r="C389" s="128" t="s">
        <v>281</v>
      </c>
      <c r="D389" s="64" t="s">
        <v>339</v>
      </c>
      <c r="E389" s="128"/>
      <c r="F389" s="128" t="s">
        <v>340</v>
      </c>
      <c r="G389" s="12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9"/>
      <c r="AV389" s="49"/>
      <c r="AW389" s="49"/>
      <c r="AX389" s="49"/>
      <c r="AY389" s="49"/>
      <c r="AZ389" s="49"/>
      <c r="BA389" s="49"/>
      <c r="BB389" s="49"/>
      <c r="BC389" s="49"/>
      <c r="BD389" s="49"/>
      <c r="BE389" s="49"/>
      <c r="BF389" s="49"/>
      <c r="BG389" s="49"/>
      <c r="BH389" s="49"/>
      <c r="BI389" s="49"/>
      <c r="BJ389" s="49"/>
      <c r="BK389" s="49"/>
      <c r="BL389" s="49"/>
      <c r="BM389" s="49"/>
      <c r="BN389" s="49"/>
      <c r="BO389" s="49"/>
      <c r="BP389" s="49"/>
      <c r="BQ389" s="49"/>
      <c r="BR389" s="49"/>
      <c r="BS389" s="49"/>
      <c r="BT389" s="49"/>
      <c r="BU389" s="49"/>
      <c r="BV389" s="49"/>
      <c r="BW389" s="49"/>
      <c r="BX389" s="49"/>
      <c r="BY389" s="49"/>
      <c r="BZ389" s="49"/>
      <c r="CA389" s="49"/>
      <c r="CB389" s="49"/>
      <c r="CC389" s="49"/>
      <c r="CD389" s="49"/>
      <c r="CE389" s="49"/>
      <c r="CF389" s="49"/>
      <c r="CG389" s="49"/>
      <c r="CH389" s="49"/>
      <c r="CI389" s="49"/>
      <c r="CJ389" s="49"/>
      <c r="CK389" s="49"/>
      <c r="CL389" s="49"/>
      <c r="CM389" s="49"/>
      <c r="CN389" s="49"/>
      <c r="CO389" s="49"/>
      <c r="CP389" s="49"/>
      <c r="CQ389" s="49"/>
      <c r="CR389" s="49"/>
      <c r="CS389" s="49"/>
      <c r="CT389" s="49"/>
      <c r="CU389" s="49"/>
      <c r="CV389" s="49"/>
      <c r="CW389" s="49"/>
      <c r="CX389" s="49"/>
      <c r="CY389" s="49"/>
      <c r="CZ389" s="49"/>
      <c r="DA389" s="49"/>
      <c r="DB389" s="49"/>
      <c r="DC389" s="49"/>
      <c r="DD389" s="49"/>
      <c r="DE389" s="49"/>
      <c r="DF389" s="49"/>
      <c r="DG389" s="49"/>
      <c r="DH389" s="49"/>
      <c r="DI389" s="49"/>
      <c r="DJ389" s="49"/>
      <c r="DK389" s="49"/>
      <c r="DL389" s="49"/>
      <c r="DM389" s="49"/>
      <c r="DN389" s="49"/>
      <c r="DO389" s="49"/>
      <c r="DP389" s="49"/>
      <c r="DQ389" s="49"/>
      <c r="DR389" s="49"/>
      <c r="DS389" s="49"/>
      <c r="DT389" s="49"/>
      <c r="DU389" s="49"/>
      <c r="DV389" s="49"/>
      <c r="DW389" s="49"/>
      <c r="DX389" s="49"/>
      <c r="DY389" s="49"/>
      <c r="DZ389" s="49"/>
      <c r="EA389" s="49"/>
      <c r="EB389" s="49"/>
      <c r="EC389" s="49"/>
      <c r="ED389" s="49"/>
      <c r="EE389" s="49"/>
      <c r="EF389" s="49"/>
      <c r="EG389" s="49"/>
      <c r="EH389" s="49"/>
      <c r="EI389" s="49"/>
      <c r="EJ389" s="49"/>
      <c r="EK389" s="49"/>
    </row>
    <row r="390" spans="1:141" s="105" customFormat="1" ht="12.75">
      <c r="A390" s="127" t="s">
        <v>21</v>
      </c>
      <c r="B390" s="127">
        <v>1</v>
      </c>
      <c r="C390" s="128" t="s">
        <v>281</v>
      </c>
      <c r="D390" s="64" t="s">
        <v>339</v>
      </c>
      <c r="E390" s="128"/>
      <c r="F390" s="128" t="s">
        <v>388</v>
      </c>
      <c r="G390" s="12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9"/>
      <c r="AV390" s="49"/>
      <c r="AW390" s="49"/>
      <c r="AX390" s="49"/>
      <c r="AY390" s="49"/>
      <c r="AZ390" s="49"/>
      <c r="BA390" s="49"/>
      <c r="BB390" s="49"/>
      <c r="BC390" s="49"/>
      <c r="BD390" s="49"/>
      <c r="BE390" s="49"/>
      <c r="BF390" s="49"/>
      <c r="BG390" s="49"/>
      <c r="BH390" s="49"/>
      <c r="BI390" s="49"/>
      <c r="BJ390" s="49"/>
      <c r="BK390" s="49"/>
      <c r="BL390" s="49"/>
      <c r="BM390" s="49"/>
      <c r="BN390" s="49"/>
      <c r="BO390" s="49"/>
      <c r="BP390" s="49"/>
      <c r="BQ390" s="49"/>
      <c r="BR390" s="49"/>
      <c r="BS390" s="49"/>
      <c r="BT390" s="49"/>
      <c r="BU390" s="49"/>
      <c r="BV390" s="49"/>
      <c r="BW390" s="49"/>
      <c r="BX390" s="49"/>
      <c r="BY390" s="49"/>
      <c r="BZ390" s="49"/>
      <c r="CA390" s="49"/>
      <c r="CB390" s="49"/>
      <c r="CC390" s="49"/>
      <c r="CD390" s="49"/>
      <c r="CE390" s="49"/>
      <c r="CF390" s="49"/>
      <c r="CG390" s="49"/>
      <c r="CH390" s="49"/>
      <c r="CI390" s="49"/>
      <c r="CJ390" s="49"/>
      <c r="CK390" s="49"/>
      <c r="CL390" s="49"/>
      <c r="CM390" s="49"/>
      <c r="CN390" s="49"/>
      <c r="CO390" s="49"/>
      <c r="CP390" s="49"/>
      <c r="CQ390" s="49"/>
      <c r="CR390" s="49"/>
      <c r="CS390" s="49"/>
      <c r="CT390" s="49"/>
      <c r="CU390" s="49"/>
      <c r="CV390" s="49"/>
      <c r="CW390" s="49"/>
      <c r="CX390" s="49"/>
      <c r="CY390" s="49"/>
      <c r="CZ390" s="49"/>
      <c r="DA390" s="49"/>
      <c r="DB390" s="49"/>
      <c r="DC390" s="49"/>
      <c r="DD390" s="49"/>
      <c r="DE390" s="49"/>
      <c r="DF390" s="49"/>
      <c r="DG390" s="49"/>
      <c r="DH390" s="49"/>
      <c r="DI390" s="49"/>
      <c r="DJ390" s="49"/>
      <c r="DK390" s="49"/>
      <c r="DL390" s="49"/>
      <c r="DM390" s="49"/>
      <c r="DN390" s="49"/>
      <c r="DO390" s="49"/>
      <c r="DP390" s="49"/>
      <c r="DQ390" s="49"/>
      <c r="DR390" s="49"/>
      <c r="DS390" s="49"/>
      <c r="DT390" s="49"/>
      <c r="DU390" s="49"/>
      <c r="DV390" s="49"/>
      <c r="DW390" s="49"/>
      <c r="DX390" s="49"/>
      <c r="DY390" s="49"/>
      <c r="DZ390" s="49"/>
      <c r="EA390" s="49"/>
      <c r="EB390" s="49"/>
      <c r="EC390" s="49"/>
      <c r="ED390" s="49"/>
      <c r="EE390" s="49"/>
      <c r="EF390" s="49"/>
      <c r="EG390" s="49"/>
      <c r="EH390" s="49"/>
      <c r="EI390" s="49"/>
      <c r="EJ390" s="49"/>
      <c r="EK390" s="49"/>
    </row>
    <row r="391" spans="1:141" s="105" customFormat="1" ht="12.75">
      <c r="A391" s="127" t="s">
        <v>21</v>
      </c>
      <c r="B391" s="127">
        <v>3</v>
      </c>
      <c r="C391" s="128" t="s">
        <v>281</v>
      </c>
      <c r="D391" s="64" t="s">
        <v>339</v>
      </c>
      <c r="E391" s="128"/>
      <c r="F391" s="128" t="s">
        <v>419</v>
      </c>
      <c r="G391" s="12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9"/>
      <c r="AV391" s="49"/>
      <c r="AW391" s="49"/>
      <c r="AX391" s="49"/>
      <c r="AY391" s="49"/>
      <c r="AZ391" s="49"/>
      <c r="BA391" s="49"/>
      <c r="BB391" s="49"/>
      <c r="BC391" s="49"/>
      <c r="BD391" s="49"/>
      <c r="BE391" s="49"/>
      <c r="BF391" s="49"/>
      <c r="BG391" s="49"/>
      <c r="BH391" s="49"/>
      <c r="BI391" s="49"/>
      <c r="BJ391" s="49"/>
      <c r="BK391" s="49"/>
      <c r="BL391" s="49"/>
      <c r="BM391" s="49"/>
      <c r="BN391" s="49"/>
      <c r="BO391" s="49"/>
      <c r="BP391" s="49"/>
      <c r="BQ391" s="49"/>
      <c r="BR391" s="49"/>
      <c r="BS391" s="49"/>
      <c r="BT391" s="49"/>
      <c r="BU391" s="49"/>
      <c r="BV391" s="49"/>
      <c r="BW391" s="49"/>
      <c r="BX391" s="49"/>
      <c r="BY391" s="49"/>
      <c r="BZ391" s="49"/>
      <c r="CA391" s="49"/>
      <c r="CB391" s="49"/>
      <c r="CC391" s="49"/>
      <c r="CD391" s="49"/>
      <c r="CE391" s="49"/>
      <c r="CF391" s="49"/>
      <c r="CG391" s="49"/>
      <c r="CH391" s="49"/>
      <c r="CI391" s="49"/>
      <c r="CJ391" s="49"/>
      <c r="CK391" s="49"/>
      <c r="CL391" s="49"/>
      <c r="CM391" s="49"/>
      <c r="CN391" s="49"/>
      <c r="CO391" s="49"/>
      <c r="CP391" s="49"/>
      <c r="CQ391" s="49"/>
      <c r="CR391" s="49"/>
      <c r="CS391" s="49"/>
      <c r="CT391" s="49"/>
      <c r="CU391" s="49"/>
      <c r="CV391" s="49"/>
      <c r="CW391" s="49"/>
      <c r="CX391" s="49"/>
      <c r="CY391" s="49"/>
      <c r="CZ391" s="49"/>
      <c r="DA391" s="49"/>
      <c r="DB391" s="49"/>
      <c r="DC391" s="49"/>
      <c r="DD391" s="49"/>
      <c r="DE391" s="49"/>
      <c r="DF391" s="49"/>
      <c r="DG391" s="49"/>
      <c r="DH391" s="49"/>
      <c r="DI391" s="49"/>
      <c r="DJ391" s="49"/>
      <c r="DK391" s="49"/>
      <c r="DL391" s="49"/>
      <c r="DM391" s="49"/>
      <c r="DN391" s="49"/>
      <c r="DO391" s="49"/>
      <c r="DP391" s="49"/>
      <c r="DQ391" s="49"/>
      <c r="DR391" s="49"/>
      <c r="DS391" s="49"/>
      <c r="DT391" s="49"/>
      <c r="DU391" s="49"/>
      <c r="DV391" s="49"/>
      <c r="DW391" s="49"/>
      <c r="DX391" s="49"/>
      <c r="DY391" s="49"/>
      <c r="DZ391" s="49"/>
      <c r="EA391" s="49"/>
      <c r="EB391" s="49"/>
      <c r="EC391" s="49"/>
      <c r="ED391" s="49"/>
      <c r="EE391" s="49"/>
      <c r="EF391" s="49"/>
      <c r="EG391" s="49"/>
      <c r="EH391" s="49"/>
      <c r="EI391" s="49"/>
      <c r="EJ391" s="49"/>
      <c r="EK391" s="49"/>
    </row>
    <row r="392" spans="1:141" s="105" customFormat="1" ht="12.75">
      <c r="A392" s="127" t="s">
        <v>21</v>
      </c>
      <c r="B392" s="127">
        <v>2</v>
      </c>
      <c r="C392" s="128" t="s">
        <v>281</v>
      </c>
      <c r="D392" s="64" t="s">
        <v>339</v>
      </c>
      <c r="E392" s="128"/>
      <c r="F392" s="128" t="s">
        <v>507</v>
      </c>
      <c r="G392" s="12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9"/>
      <c r="AV392" s="49"/>
      <c r="AW392" s="49"/>
      <c r="AX392" s="49"/>
      <c r="AY392" s="49"/>
      <c r="AZ392" s="49"/>
      <c r="BA392" s="49"/>
      <c r="BB392" s="49"/>
      <c r="BC392" s="49"/>
      <c r="BD392" s="49"/>
      <c r="BE392" s="49"/>
      <c r="BF392" s="49"/>
      <c r="BG392" s="49"/>
      <c r="BH392" s="49"/>
      <c r="BI392" s="49"/>
      <c r="BJ392" s="49"/>
      <c r="BK392" s="49"/>
      <c r="BL392" s="49"/>
      <c r="BM392" s="49"/>
      <c r="BN392" s="49"/>
      <c r="BO392" s="49"/>
      <c r="BP392" s="49"/>
      <c r="BQ392" s="49"/>
      <c r="BR392" s="49"/>
      <c r="BS392" s="49"/>
      <c r="BT392" s="49"/>
      <c r="BU392" s="49"/>
      <c r="BV392" s="49"/>
      <c r="BW392" s="49"/>
      <c r="BX392" s="49"/>
      <c r="BY392" s="49"/>
      <c r="BZ392" s="49"/>
      <c r="CA392" s="49"/>
      <c r="CB392" s="49"/>
      <c r="CC392" s="49"/>
      <c r="CD392" s="49"/>
      <c r="CE392" s="49"/>
      <c r="CF392" s="49"/>
      <c r="CG392" s="49"/>
      <c r="CH392" s="49"/>
      <c r="CI392" s="49"/>
      <c r="CJ392" s="49"/>
      <c r="CK392" s="49"/>
      <c r="CL392" s="49"/>
      <c r="CM392" s="49"/>
      <c r="CN392" s="49"/>
      <c r="CO392" s="49"/>
      <c r="CP392" s="49"/>
      <c r="CQ392" s="49"/>
      <c r="CR392" s="49"/>
      <c r="CS392" s="49"/>
      <c r="CT392" s="49"/>
      <c r="CU392" s="49"/>
      <c r="CV392" s="49"/>
      <c r="CW392" s="49"/>
      <c r="CX392" s="49"/>
      <c r="CY392" s="49"/>
      <c r="CZ392" s="49"/>
      <c r="DA392" s="49"/>
      <c r="DB392" s="49"/>
      <c r="DC392" s="49"/>
      <c r="DD392" s="49"/>
      <c r="DE392" s="49"/>
      <c r="DF392" s="49"/>
      <c r="DG392" s="49"/>
      <c r="DH392" s="49"/>
      <c r="DI392" s="49"/>
      <c r="DJ392" s="49"/>
      <c r="DK392" s="49"/>
      <c r="DL392" s="49"/>
      <c r="DM392" s="49"/>
      <c r="DN392" s="49"/>
      <c r="DO392" s="49"/>
      <c r="DP392" s="49"/>
      <c r="DQ392" s="49"/>
      <c r="DR392" s="49"/>
      <c r="DS392" s="49"/>
      <c r="DT392" s="49"/>
      <c r="DU392" s="49"/>
      <c r="DV392" s="49"/>
      <c r="DW392" s="49"/>
      <c r="DX392" s="49"/>
      <c r="DY392" s="49"/>
      <c r="DZ392" s="49"/>
      <c r="EA392" s="49"/>
      <c r="EB392" s="49"/>
      <c r="EC392" s="49"/>
      <c r="ED392" s="49"/>
      <c r="EE392" s="49"/>
      <c r="EF392" s="49"/>
      <c r="EG392" s="49"/>
      <c r="EH392" s="49"/>
      <c r="EI392" s="49"/>
      <c r="EJ392" s="49"/>
      <c r="EK392" s="49"/>
    </row>
    <row r="393" spans="1:141" s="105" customFormat="1" ht="12.75">
      <c r="A393" s="127" t="s">
        <v>21</v>
      </c>
      <c r="B393" s="127">
        <v>1</v>
      </c>
      <c r="C393" s="128" t="s">
        <v>281</v>
      </c>
      <c r="D393" s="64" t="s">
        <v>339</v>
      </c>
      <c r="E393" s="128"/>
      <c r="F393" s="128" t="s">
        <v>452</v>
      </c>
      <c r="G393" s="12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9"/>
      <c r="AV393" s="49"/>
      <c r="AW393" s="49"/>
      <c r="AX393" s="49"/>
      <c r="AY393" s="49"/>
      <c r="AZ393" s="49"/>
      <c r="BA393" s="49"/>
      <c r="BB393" s="49"/>
      <c r="BC393" s="49"/>
      <c r="BD393" s="49"/>
      <c r="BE393" s="49"/>
      <c r="BF393" s="49"/>
      <c r="BG393" s="49"/>
      <c r="BH393" s="49"/>
      <c r="BI393" s="49"/>
      <c r="BJ393" s="49"/>
      <c r="BK393" s="49"/>
      <c r="BL393" s="49"/>
      <c r="BM393" s="49"/>
      <c r="BN393" s="49"/>
      <c r="BO393" s="49"/>
      <c r="BP393" s="49"/>
      <c r="BQ393" s="49"/>
      <c r="BR393" s="49"/>
      <c r="BS393" s="49"/>
      <c r="BT393" s="49"/>
      <c r="BU393" s="49"/>
      <c r="BV393" s="49"/>
      <c r="BW393" s="49"/>
      <c r="BX393" s="49"/>
      <c r="BY393" s="49"/>
      <c r="BZ393" s="49"/>
      <c r="CA393" s="49"/>
      <c r="CB393" s="49"/>
      <c r="CC393" s="49"/>
      <c r="CD393" s="49"/>
      <c r="CE393" s="49"/>
      <c r="CF393" s="49"/>
      <c r="CG393" s="49"/>
      <c r="CH393" s="49"/>
      <c r="CI393" s="49"/>
      <c r="CJ393" s="49"/>
      <c r="CK393" s="49"/>
      <c r="CL393" s="49"/>
      <c r="CM393" s="49"/>
      <c r="CN393" s="49"/>
      <c r="CO393" s="49"/>
      <c r="CP393" s="49"/>
      <c r="CQ393" s="49"/>
      <c r="CR393" s="49"/>
      <c r="CS393" s="49"/>
      <c r="CT393" s="49"/>
      <c r="CU393" s="49"/>
      <c r="CV393" s="49"/>
      <c r="CW393" s="49"/>
      <c r="CX393" s="49"/>
      <c r="CY393" s="49"/>
      <c r="CZ393" s="49"/>
      <c r="DA393" s="49"/>
      <c r="DB393" s="49"/>
      <c r="DC393" s="49"/>
      <c r="DD393" s="49"/>
      <c r="DE393" s="49"/>
      <c r="DF393" s="49"/>
      <c r="DG393" s="49"/>
      <c r="DH393" s="49"/>
      <c r="DI393" s="49"/>
      <c r="DJ393" s="49"/>
      <c r="DK393" s="49"/>
      <c r="DL393" s="49"/>
      <c r="DM393" s="49"/>
      <c r="DN393" s="49"/>
      <c r="DO393" s="49"/>
      <c r="DP393" s="49"/>
      <c r="DQ393" s="49"/>
      <c r="DR393" s="49"/>
      <c r="DS393" s="49"/>
      <c r="DT393" s="49"/>
      <c r="DU393" s="49"/>
      <c r="DV393" s="49"/>
      <c r="DW393" s="49"/>
      <c r="DX393" s="49"/>
      <c r="DY393" s="49"/>
      <c r="DZ393" s="49"/>
      <c r="EA393" s="49"/>
      <c r="EB393" s="49"/>
      <c r="EC393" s="49"/>
      <c r="ED393" s="49"/>
      <c r="EE393" s="49"/>
      <c r="EF393" s="49"/>
      <c r="EG393" s="49"/>
      <c r="EH393" s="49"/>
      <c r="EI393" s="49"/>
      <c r="EJ393" s="49"/>
      <c r="EK393" s="49"/>
    </row>
    <row r="394" spans="1:141" s="105" customFormat="1" ht="12.75">
      <c r="A394" s="127" t="s">
        <v>21</v>
      </c>
      <c r="B394" s="127">
        <v>3</v>
      </c>
      <c r="C394" s="128" t="s">
        <v>281</v>
      </c>
      <c r="D394" s="64" t="s">
        <v>339</v>
      </c>
      <c r="E394" s="128"/>
      <c r="F394" s="128" t="s">
        <v>461</v>
      </c>
      <c r="G394" s="12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49"/>
      <c r="BC394" s="49"/>
      <c r="BD394" s="49"/>
      <c r="BE394" s="49"/>
      <c r="BF394" s="49"/>
      <c r="BG394" s="49"/>
      <c r="BH394" s="49"/>
      <c r="BI394" s="49"/>
      <c r="BJ394" s="49"/>
      <c r="BK394" s="49"/>
      <c r="BL394" s="49"/>
      <c r="BM394" s="49"/>
      <c r="BN394" s="49"/>
      <c r="BO394" s="49"/>
      <c r="BP394" s="49"/>
      <c r="BQ394" s="49"/>
      <c r="BR394" s="49"/>
      <c r="BS394" s="49"/>
      <c r="BT394" s="49"/>
      <c r="BU394" s="49"/>
      <c r="BV394" s="49"/>
      <c r="BW394" s="49"/>
      <c r="BX394" s="49"/>
      <c r="BY394" s="49"/>
      <c r="BZ394" s="49"/>
      <c r="CA394" s="49"/>
      <c r="CB394" s="49"/>
      <c r="CC394" s="49"/>
      <c r="CD394" s="49"/>
      <c r="CE394" s="49"/>
      <c r="CF394" s="49"/>
      <c r="CG394" s="49"/>
      <c r="CH394" s="49"/>
      <c r="CI394" s="49"/>
      <c r="CJ394" s="49"/>
      <c r="CK394" s="49"/>
      <c r="CL394" s="49"/>
      <c r="CM394" s="49"/>
      <c r="CN394" s="49"/>
      <c r="CO394" s="49"/>
      <c r="CP394" s="49"/>
      <c r="CQ394" s="49"/>
      <c r="CR394" s="49"/>
      <c r="CS394" s="49"/>
      <c r="CT394" s="49"/>
      <c r="CU394" s="49"/>
      <c r="CV394" s="49"/>
      <c r="CW394" s="49"/>
      <c r="CX394" s="49"/>
      <c r="CY394" s="49"/>
      <c r="CZ394" s="49"/>
      <c r="DA394" s="49"/>
      <c r="DB394" s="49"/>
      <c r="DC394" s="49"/>
      <c r="DD394" s="49"/>
      <c r="DE394" s="49"/>
      <c r="DF394" s="49"/>
      <c r="DG394" s="49"/>
      <c r="DH394" s="49"/>
      <c r="DI394" s="49"/>
      <c r="DJ394" s="49"/>
      <c r="DK394" s="49"/>
      <c r="DL394" s="49"/>
      <c r="DM394" s="49"/>
      <c r="DN394" s="49"/>
      <c r="DO394" s="49"/>
      <c r="DP394" s="49"/>
      <c r="DQ394" s="49"/>
      <c r="DR394" s="49"/>
      <c r="DS394" s="49"/>
      <c r="DT394" s="49"/>
      <c r="DU394" s="49"/>
      <c r="DV394" s="49"/>
      <c r="DW394" s="49"/>
      <c r="DX394" s="49"/>
      <c r="DY394" s="49"/>
      <c r="DZ394" s="49"/>
      <c r="EA394" s="49"/>
      <c r="EB394" s="49"/>
      <c r="EC394" s="49"/>
      <c r="ED394" s="49"/>
      <c r="EE394" s="49"/>
      <c r="EF394" s="49"/>
      <c r="EG394" s="49"/>
      <c r="EH394" s="49"/>
      <c r="EI394" s="49"/>
      <c r="EJ394" s="49"/>
      <c r="EK394" s="49"/>
    </row>
    <row r="395" spans="1:141" s="105" customFormat="1" ht="12.75">
      <c r="A395" s="124" t="s">
        <v>21</v>
      </c>
      <c r="B395" s="124">
        <v>1</v>
      </c>
      <c r="C395" s="106" t="s">
        <v>283</v>
      </c>
      <c r="D395" s="64" t="s">
        <v>339</v>
      </c>
      <c r="E395" s="106" t="s">
        <v>260</v>
      </c>
      <c r="F395" s="124" t="s">
        <v>1</v>
      </c>
      <c r="G395" s="12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9"/>
      <c r="AV395" s="49"/>
      <c r="AW395" s="49"/>
      <c r="AX395" s="49"/>
      <c r="AY395" s="49"/>
      <c r="AZ395" s="49"/>
      <c r="BA395" s="49"/>
      <c r="BB395" s="49"/>
      <c r="BC395" s="49"/>
      <c r="BD395" s="49"/>
      <c r="BE395" s="49"/>
      <c r="BF395" s="49"/>
      <c r="BG395" s="49"/>
      <c r="BH395" s="49"/>
      <c r="BI395" s="49"/>
      <c r="BJ395" s="49"/>
      <c r="BK395" s="49"/>
      <c r="BL395" s="49"/>
      <c r="BM395" s="49"/>
      <c r="BN395" s="49"/>
      <c r="BO395" s="49"/>
      <c r="BP395" s="49"/>
      <c r="BQ395" s="49"/>
      <c r="BR395" s="49"/>
      <c r="BS395" s="49"/>
      <c r="BT395" s="49"/>
      <c r="BU395" s="49"/>
      <c r="BV395" s="49"/>
      <c r="BW395" s="49"/>
      <c r="BX395" s="49"/>
      <c r="BY395" s="49"/>
      <c r="BZ395" s="49"/>
      <c r="CA395" s="49"/>
      <c r="CB395" s="49"/>
      <c r="CC395" s="49"/>
      <c r="CD395" s="49"/>
      <c r="CE395" s="49"/>
      <c r="CF395" s="49"/>
      <c r="CG395" s="49"/>
      <c r="CH395" s="49"/>
      <c r="CI395" s="49"/>
      <c r="CJ395" s="49"/>
      <c r="CK395" s="49"/>
      <c r="CL395" s="49"/>
      <c r="CM395" s="49"/>
      <c r="CN395" s="49"/>
      <c r="CO395" s="49"/>
      <c r="CP395" s="49"/>
      <c r="CQ395" s="49"/>
      <c r="CR395" s="49"/>
      <c r="CS395" s="49"/>
      <c r="CT395" s="49"/>
      <c r="CU395" s="49"/>
      <c r="CV395" s="49"/>
      <c r="CW395" s="49"/>
      <c r="CX395" s="49"/>
      <c r="CY395" s="49"/>
      <c r="CZ395" s="49"/>
      <c r="DA395" s="49"/>
      <c r="DB395" s="49"/>
      <c r="DC395" s="49"/>
      <c r="DD395" s="49"/>
      <c r="DE395" s="49"/>
      <c r="DF395" s="49"/>
      <c r="DG395" s="49"/>
      <c r="DH395" s="49"/>
      <c r="DI395" s="49"/>
      <c r="DJ395" s="49"/>
      <c r="DK395" s="49"/>
      <c r="DL395" s="49"/>
      <c r="DM395" s="49"/>
      <c r="DN395" s="49"/>
      <c r="DO395" s="49"/>
      <c r="DP395" s="49"/>
      <c r="DQ395" s="49"/>
      <c r="DR395" s="49"/>
      <c r="DS395" s="49"/>
      <c r="DT395" s="49"/>
      <c r="DU395" s="49"/>
      <c r="DV395" s="49"/>
      <c r="DW395" s="49"/>
      <c r="DX395" s="49"/>
      <c r="DY395" s="49"/>
      <c r="DZ395" s="49"/>
      <c r="EA395" s="49"/>
      <c r="EB395" s="49"/>
      <c r="EC395" s="49"/>
      <c r="ED395" s="49"/>
      <c r="EE395" s="49"/>
      <c r="EF395" s="49"/>
      <c r="EG395" s="49"/>
      <c r="EH395" s="49"/>
      <c r="EI395" s="49"/>
      <c r="EJ395" s="49"/>
      <c r="EK395" s="49"/>
    </row>
    <row r="396" spans="1:141" s="105" customFormat="1" ht="12.75">
      <c r="A396" s="124" t="s">
        <v>21</v>
      </c>
      <c r="B396" s="124">
        <v>1</v>
      </c>
      <c r="C396" s="106" t="s">
        <v>283</v>
      </c>
      <c r="D396" s="64" t="s">
        <v>339</v>
      </c>
      <c r="E396" s="106" t="s">
        <v>260</v>
      </c>
      <c r="F396" s="124" t="s">
        <v>1</v>
      </c>
      <c r="G396" s="12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9"/>
      <c r="AV396" s="49"/>
      <c r="AW396" s="49"/>
      <c r="AX396" s="49"/>
      <c r="AY396" s="49"/>
      <c r="AZ396" s="49"/>
      <c r="BA396" s="49"/>
      <c r="BB396" s="49"/>
      <c r="BC396" s="49"/>
      <c r="BD396" s="49"/>
      <c r="BE396" s="49"/>
      <c r="BF396" s="49"/>
      <c r="BG396" s="49"/>
      <c r="BH396" s="49"/>
      <c r="BI396" s="49"/>
      <c r="BJ396" s="49"/>
      <c r="BK396" s="49"/>
      <c r="BL396" s="49"/>
      <c r="BM396" s="49"/>
      <c r="BN396" s="49"/>
      <c r="BO396" s="49"/>
      <c r="BP396" s="49"/>
      <c r="BQ396" s="49"/>
      <c r="BR396" s="49"/>
      <c r="BS396" s="49"/>
      <c r="BT396" s="49"/>
      <c r="BU396" s="49"/>
      <c r="BV396" s="49"/>
      <c r="BW396" s="49"/>
      <c r="BX396" s="49"/>
      <c r="BY396" s="49"/>
      <c r="BZ396" s="49"/>
      <c r="CA396" s="49"/>
      <c r="CB396" s="49"/>
      <c r="CC396" s="49"/>
      <c r="CD396" s="49"/>
      <c r="CE396" s="49"/>
      <c r="CF396" s="49"/>
      <c r="CG396" s="49"/>
      <c r="CH396" s="49"/>
      <c r="CI396" s="49"/>
      <c r="CJ396" s="49"/>
      <c r="CK396" s="49"/>
      <c r="CL396" s="49"/>
      <c r="CM396" s="49"/>
      <c r="CN396" s="49"/>
      <c r="CO396" s="49"/>
      <c r="CP396" s="49"/>
      <c r="CQ396" s="49"/>
      <c r="CR396" s="49"/>
      <c r="CS396" s="49"/>
      <c r="CT396" s="49"/>
      <c r="CU396" s="49"/>
      <c r="CV396" s="49"/>
      <c r="CW396" s="49"/>
      <c r="CX396" s="49"/>
      <c r="CY396" s="49"/>
      <c r="CZ396" s="49"/>
      <c r="DA396" s="49"/>
      <c r="DB396" s="49"/>
      <c r="DC396" s="49"/>
      <c r="DD396" s="49"/>
      <c r="DE396" s="49"/>
      <c r="DF396" s="49"/>
      <c r="DG396" s="49"/>
      <c r="DH396" s="49"/>
      <c r="DI396" s="49"/>
      <c r="DJ396" s="49"/>
      <c r="DK396" s="49"/>
      <c r="DL396" s="49"/>
      <c r="DM396" s="49"/>
      <c r="DN396" s="49"/>
      <c r="DO396" s="49"/>
      <c r="DP396" s="49"/>
      <c r="DQ396" s="49"/>
      <c r="DR396" s="49"/>
      <c r="DS396" s="49"/>
      <c r="DT396" s="49"/>
      <c r="DU396" s="49"/>
      <c r="DV396" s="49"/>
      <c r="DW396" s="49"/>
      <c r="DX396" s="49"/>
      <c r="DY396" s="49"/>
      <c r="DZ396" s="49"/>
      <c r="EA396" s="49"/>
      <c r="EB396" s="49"/>
      <c r="EC396" s="49"/>
      <c r="ED396" s="49"/>
      <c r="EE396" s="49"/>
      <c r="EF396" s="49"/>
      <c r="EG396" s="49"/>
      <c r="EH396" s="49"/>
      <c r="EI396" s="49"/>
      <c r="EJ396" s="49"/>
      <c r="EK396" s="49"/>
    </row>
    <row r="397" spans="1:141" s="105" customFormat="1" ht="12.75">
      <c r="A397" s="124" t="s">
        <v>21</v>
      </c>
      <c r="B397" s="124">
        <v>1</v>
      </c>
      <c r="C397" s="106" t="s">
        <v>283</v>
      </c>
      <c r="D397" s="64" t="s">
        <v>339</v>
      </c>
      <c r="E397" s="106" t="s">
        <v>260</v>
      </c>
      <c r="F397" s="106" t="s">
        <v>452</v>
      </c>
      <c r="G397" s="12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9"/>
      <c r="AV397" s="49"/>
      <c r="AW397" s="49"/>
      <c r="AX397" s="49"/>
      <c r="AY397" s="49"/>
      <c r="AZ397" s="49"/>
      <c r="BA397" s="49"/>
      <c r="BB397" s="49"/>
      <c r="BC397" s="49"/>
      <c r="BD397" s="49"/>
      <c r="BE397" s="49"/>
      <c r="BF397" s="49"/>
      <c r="BG397" s="49"/>
      <c r="BH397" s="49"/>
      <c r="BI397" s="49"/>
      <c r="BJ397" s="49"/>
      <c r="BK397" s="49"/>
      <c r="BL397" s="49"/>
      <c r="BM397" s="49"/>
      <c r="BN397" s="49"/>
      <c r="BO397" s="49"/>
      <c r="BP397" s="49"/>
      <c r="BQ397" s="49"/>
      <c r="BR397" s="49"/>
      <c r="BS397" s="49"/>
      <c r="BT397" s="49"/>
      <c r="BU397" s="49"/>
      <c r="BV397" s="49"/>
      <c r="BW397" s="49"/>
      <c r="BX397" s="49"/>
      <c r="BY397" s="49"/>
      <c r="BZ397" s="49"/>
      <c r="CA397" s="49"/>
      <c r="CB397" s="49"/>
      <c r="CC397" s="49"/>
      <c r="CD397" s="49"/>
      <c r="CE397" s="49"/>
      <c r="CF397" s="49"/>
      <c r="CG397" s="49"/>
      <c r="CH397" s="49"/>
      <c r="CI397" s="49"/>
      <c r="CJ397" s="49"/>
      <c r="CK397" s="49"/>
      <c r="CL397" s="49"/>
      <c r="CM397" s="49"/>
      <c r="CN397" s="49"/>
      <c r="CO397" s="49"/>
      <c r="CP397" s="49"/>
      <c r="CQ397" s="49"/>
      <c r="CR397" s="49"/>
      <c r="CS397" s="49"/>
      <c r="CT397" s="49"/>
      <c r="CU397" s="49"/>
      <c r="CV397" s="49"/>
      <c r="CW397" s="49"/>
      <c r="CX397" s="49"/>
      <c r="CY397" s="49"/>
      <c r="CZ397" s="49"/>
      <c r="DA397" s="49"/>
      <c r="DB397" s="49"/>
      <c r="DC397" s="49"/>
      <c r="DD397" s="49"/>
      <c r="DE397" s="49"/>
      <c r="DF397" s="49"/>
      <c r="DG397" s="49"/>
      <c r="DH397" s="49"/>
      <c r="DI397" s="49"/>
      <c r="DJ397" s="49"/>
      <c r="DK397" s="49"/>
      <c r="DL397" s="49"/>
      <c r="DM397" s="49"/>
      <c r="DN397" s="49"/>
      <c r="DO397" s="49"/>
      <c r="DP397" s="49"/>
      <c r="DQ397" s="49"/>
      <c r="DR397" s="49"/>
      <c r="DS397" s="49"/>
      <c r="DT397" s="49"/>
      <c r="DU397" s="49"/>
      <c r="DV397" s="49"/>
      <c r="DW397" s="49"/>
      <c r="DX397" s="49"/>
      <c r="DY397" s="49"/>
      <c r="DZ397" s="49"/>
      <c r="EA397" s="49"/>
      <c r="EB397" s="49"/>
      <c r="EC397" s="49"/>
      <c r="ED397" s="49"/>
      <c r="EE397" s="49"/>
      <c r="EF397" s="49"/>
      <c r="EG397" s="49"/>
      <c r="EH397" s="49"/>
      <c r="EI397" s="49"/>
      <c r="EJ397" s="49"/>
      <c r="EK397" s="49"/>
    </row>
    <row r="398" spans="1:141" s="105" customFormat="1" ht="12.75">
      <c r="A398" s="124" t="s">
        <v>21</v>
      </c>
      <c r="B398" s="124">
        <v>1</v>
      </c>
      <c r="C398" s="106" t="s">
        <v>283</v>
      </c>
      <c r="D398" s="64" t="s">
        <v>339</v>
      </c>
      <c r="E398" s="106" t="s">
        <v>260</v>
      </c>
      <c r="F398" s="106" t="s">
        <v>454</v>
      </c>
      <c r="G398" s="12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49"/>
      <c r="BC398" s="49"/>
      <c r="BD398" s="49"/>
      <c r="BE398" s="49"/>
      <c r="BF398" s="49"/>
      <c r="BG398" s="49"/>
      <c r="BH398" s="49"/>
      <c r="BI398" s="49"/>
      <c r="BJ398" s="49"/>
      <c r="BK398" s="49"/>
      <c r="BL398" s="49"/>
      <c r="BM398" s="49"/>
      <c r="BN398" s="49"/>
      <c r="BO398" s="49"/>
      <c r="BP398" s="49"/>
      <c r="BQ398" s="49"/>
      <c r="BR398" s="49"/>
      <c r="BS398" s="49"/>
      <c r="BT398" s="49"/>
      <c r="BU398" s="49"/>
      <c r="BV398" s="49"/>
      <c r="BW398" s="49"/>
      <c r="BX398" s="49"/>
      <c r="BY398" s="49"/>
      <c r="BZ398" s="49"/>
      <c r="CA398" s="49"/>
      <c r="CB398" s="49"/>
      <c r="CC398" s="49"/>
      <c r="CD398" s="49"/>
      <c r="CE398" s="49"/>
      <c r="CF398" s="49"/>
      <c r="CG398" s="49"/>
      <c r="CH398" s="49"/>
      <c r="CI398" s="49"/>
      <c r="CJ398" s="49"/>
      <c r="CK398" s="49"/>
      <c r="CL398" s="49"/>
      <c r="CM398" s="49"/>
      <c r="CN398" s="49"/>
      <c r="CO398" s="49"/>
      <c r="CP398" s="49"/>
      <c r="CQ398" s="49"/>
      <c r="CR398" s="49"/>
      <c r="CS398" s="49"/>
      <c r="CT398" s="49"/>
      <c r="CU398" s="49"/>
      <c r="CV398" s="49"/>
      <c r="CW398" s="49"/>
      <c r="CX398" s="49"/>
      <c r="CY398" s="49"/>
      <c r="CZ398" s="49"/>
      <c r="DA398" s="49"/>
      <c r="DB398" s="49"/>
      <c r="DC398" s="49"/>
      <c r="DD398" s="49"/>
      <c r="DE398" s="49"/>
      <c r="DF398" s="49"/>
      <c r="DG398" s="49"/>
      <c r="DH398" s="49"/>
      <c r="DI398" s="49"/>
      <c r="DJ398" s="49"/>
      <c r="DK398" s="49"/>
      <c r="DL398" s="49"/>
      <c r="DM398" s="49"/>
      <c r="DN398" s="49"/>
      <c r="DO398" s="49"/>
      <c r="DP398" s="49"/>
      <c r="DQ398" s="49"/>
      <c r="DR398" s="49"/>
      <c r="DS398" s="49"/>
      <c r="DT398" s="49"/>
      <c r="DU398" s="49"/>
      <c r="DV398" s="49"/>
      <c r="DW398" s="49"/>
      <c r="DX398" s="49"/>
      <c r="DY398" s="49"/>
      <c r="DZ398" s="49"/>
      <c r="EA398" s="49"/>
      <c r="EB398" s="49"/>
      <c r="EC398" s="49"/>
      <c r="ED398" s="49"/>
      <c r="EE398" s="49"/>
      <c r="EF398" s="49"/>
      <c r="EG398" s="49"/>
      <c r="EH398" s="49"/>
      <c r="EI398" s="49"/>
      <c r="EJ398" s="49"/>
      <c r="EK398" s="49"/>
    </row>
    <row r="399" spans="1:141" s="105" customFormat="1" ht="12.75">
      <c r="A399" s="124" t="s">
        <v>21</v>
      </c>
      <c r="B399" s="124">
        <v>1</v>
      </c>
      <c r="C399" s="106" t="s">
        <v>283</v>
      </c>
      <c r="D399" s="64" t="s">
        <v>339</v>
      </c>
      <c r="E399" s="106" t="s">
        <v>260</v>
      </c>
      <c r="F399" s="124" t="s">
        <v>1</v>
      </c>
      <c r="G399" s="12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49"/>
      <c r="BC399" s="49"/>
      <c r="BD399" s="49"/>
      <c r="BE399" s="49"/>
      <c r="BF399" s="49"/>
      <c r="BG399" s="49"/>
      <c r="BH399" s="49"/>
      <c r="BI399" s="49"/>
      <c r="BJ399" s="49"/>
      <c r="BK399" s="49"/>
      <c r="BL399" s="49"/>
      <c r="BM399" s="49"/>
      <c r="BN399" s="49"/>
      <c r="BO399" s="49"/>
      <c r="BP399" s="49"/>
      <c r="BQ399" s="49"/>
      <c r="BR399" s="49"/>
      <c r="BS399" s="49"/>
      <c r="BT399" s="49"/>
      <c r="BU399" s="49"/>
      <c r="BV399" s="49"/>
      <c r="BW399" s="49"/>
      <c r="BX399" s="49"/>
      <c r="BY399" s="49"/>
      <c r="BZ399" s="49"/>
      <c r="CA399" s="49"/>
      <c r="CB399" s="49"/>
      <c r="CC399" s="49"/>
      <c r="CD399" s="49"/>
      <c r="CE399" s="49"/>
      <c r="CF399" s="49"/>
      <c r="CG399" s="49"/>
      <c r="CH399" s="49"/>
      <c r="CI399" s="49"/>
      <c r="CJ399" s="49"/>
      <c r="CK399" s="49"/>
      <c r="CL399" s="49"/>
      <c r="CM399" s="49"/>
      <c r="CN399" s="49"/>
      <c r="CO399" s="49"/>
      <c r="CP399" s="49"/>
      <c r="CQ399" s="49"/>
      <c r="CR399" s="49"/>
      <c r="CS399" s="49"/>
      <c r="CT399" s="49"/>
      <c r="CU399" s="49"/>
      <c r="CV399" s="49"/>
      <c r="CW399" s="49"/>
      <c r="CX399" s="49"/>
      <c r="CY399" s="49"/>
      <c r="CZ399" s="49"/>
      <c r="DA399" s="49"/>
      <c r="DB399" s="49"/>
      <c r="DC399" s="49"/>
      <c r="DD399" s="49"/>
      <c r="DE399" s="49"/>
      <c r="DF399" s="49"/>
      <c r="DG399" s="49"/>
      <c r="DH399" s="49"/>
      <c r="DI399" s="49"/>
      <c r="DJ399" s="49"/>
      <c r="DK399" s="49"/>
      <c r="DL399" s="49"/>
      <c r="DM399" s="49"/>
      <c r="DN399" s="49"/>
      <c r="DO399" s="49"/>
      <c r="DP399" s="49"/>
      <c r="DQ399" s="49"/>
      <c r="DR399" s="49"/>
      <c r="DS399" s="49"/>
      <c r="DT399" s="49"/>
      <c r="DU399" s="49"/>
      <c r="DV399" s="49"/>
      <c r="DW399" s="49"/>
      <c r="DX399" s="49"/>
      <c r="DY399" s="49"/>
      <c r="DZ399" s="49"/>
      <c r="EA399" s="49"/>
      <c r="EB399" s="49"/>
      <c r="EC399" s="49"/>
      <c r="ED399" s="49"/>
      <c r="EE399" s="49"/>
      <c r="EF399" s="49"/>
      <c r="EG399" s="49"/>
      <c r="EH399" s="49"/>
      <c r="EI399" s="49"/>
      <c r="EJ399" s="49"/>
      <c r="EK399" s="49"/>
    </row>
    <row r="400" spans="1:141" s="105" customFormat="1" ht="12.75">
      <c r="A400" s="124" t="s">
        <v>21</v>
      </c>
      <c r="B400" s="124">
        <v>1</v>
      </c>
      <c r="C400" s="106" t="s">
        <v>283</v>
      </c>
      <c r="D400" s="64" t="s">
        <v>339</v>
      </c>
      <c r="E400" s="106" t="s">
        <v>260</v>
      </c>
      <c r="F400" s="106" t="s">
        <v>452</v>
      </c>
      <c r="G400" s="12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9"/>
      <c r="AV400" s="49"/>
      <c r="AW400" s="49"/>
      <c r="AX400" s="49"/>
      <c r="AY400" s="49"/>
      <c r="AZ400" s="49"/>
      <c r="BA400" s="49"/>
      <c r="BB400" s="49"/>
      <c r="BC400" s="49"/>
      <c r="BD400" s="49"/>
      <c r="BE400" s="49"/>
      <c r="BF400" s="49"/>
      <c r="BG400" s="49"/>
      <c r="BH400" s="49"/>
      <c r="BI400" s="49"/>
      <c r="BJ400" s="49"/>
      <c r="BK400" s="49"/>
      <c r="BL400" s="49"/>
      <c r="BM400" s="49"/>
      <c r="BN400" s="49"/>
      <c r="BO400" s="49"/>
      <c r="BP400" s="49"/>
      <c r="BQ400" s="49"/>
      <c r="BR400" s="49"/>
      <c r="BS400" s="49"/>
      <c r="BT400" s="49"/>
      <c r="BU400" s="49"/>
      <c r="BV400" s="49"/>
      <c r="BW400" s="49"/>
      <c r="BX400" s="49"/>
      <c r="BY400" s="49"/>
      <c r="BZ400" s="49"/>
      <c r="CA400" s="49"/>
      <c r="CB400" s="49"/>
      <c r="CC400" s="49"/>
      <c r="CD400" s="49"/>
      <c r="CE400" s="49"/>
      <c r="CF400" s="49"/>
      <c r="CG400" s="49"/>
      <c r="CH400" s="49"/>
      <c r="CI400" s="49"/>
      <c r="CJ400" s="49"/>
      <c r="CK400" s="49"/>
      <c r="CL400" s="49"/>
      <c r="CM400" s="49"/>
      <c r="CN400" s="49"/>
      <c r="CO400" s="49"/>
      <c r="CP400" s="49"/>
      <c r="CQ400" s="49"/>
      <c r="CR400" s="49"/>
      <c r="CS400" s="49"/>
      <c r="CT400" s="49"/>
      <c r="CU400" s="49"/>
      <c r="CV400" s="49"/>
      <c r="CW400" s="49"/>
      <c r="CX400" s="49"/>
      <c r="CY400" s="49"/>
      <c r="CZ400" s="49"/>
      <c r="DA400" s="49"/>
      <c r="DB400" s="49"/>
      <c r="DC400" s="49"/>
      <c r="DD400" s="49"/>
      <c r="DE400" s="49"/>
      <c r="DF400" s="49"/>
      <c r="DG400" s="49"/>
      <c r="DH400" s="49"/>
      <c r="DI400" s="49"/>
      <c r="DJ400" s="49"/>
      <c r="DK400" s="49"/>
      <c r="DL400" s="49"/>
      <c r="DM400" s="49"/>
      <c r="DN400" s="49"/>
      <c r="DO400" s="49"/>
      <c r="DP400" s="49"/>
      <c r="DQ400" s="49"/>
      <c r="DR400" s="49"/>
      <c r="DS400" s="49"/>
      <c r="DT400" s="49"/>
      <c r="DU400" s="49"/>
      <c r="DV400" s="49"/>
      <c r="DW400" s="49"/>
      <c r="DX400" s="49"/>
      <c r="DY400" s="49"/>
      <c r="DZ400" s="49"/>
      <c r="EA400" s="49"/>
      <c r="EB400" s="49"/>
      <c r="EC400" s="49"/>
      <c r="ED400" s="49"/>
      <c r="EE400" s="49"/>
      <c r="EF400" s="49"/>
      <c r="EG400" s="49"/>
      <c r="EH400" s="49"/>
      <c r="EI400" s="49"/>
      <c r="EJ400" s="49"/>
      <c r="EK400" s="49"/>
    </row>
    <row r="401" spans="1:141" s="105" customFormat="1" ht="12.75">
      <c r="A401" s="124" t="s">
        <v>21</v>
      </c>
      <c r="B401" s="124">
        <v>2</v>
      </c>
      <c r="C401" s="106" t="s">
        <v>283</v>
      </c>
      <c r="D401" s="64" t="s">
        <v>339</v>
      </c>
      <c r="E401" s="106" t="s">
        <v>260</v>
      </c>
      <c r="F401" s="124" t="s">
        <v>1</v>
      </c>
      <c r="G401" s="12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9"/>
      <c r="AV401" s="49"/>
      <c r="AW401" s="49"/>
      <c r="AX401" s="49"/>
      <c r="AY401" s="49"/>
      <c r="AZ401" s="49"/>
      <c r="BA401" s="49"/>
      <c r="BB401" s="49"/>
      <c r="BC401" s="49"/>
      <c r="BD401" s="49"/>
      <c r="BE401" s="49"/>
      <c r="BF401" s="49"/>
      <c r="BG401" s="49"/>
      <c r="BH401" s="49"/>
      <c r="BI401" s="49"/>
      <c r="BJ401" s="49"/>
      <c r="BK401" s="49"/>
      <c r="BL401" s="49"/>
      <c r="BM401" s="49"/>
      <c r="BN401" s="49"/>
      <c r="BO401" s="49"/>
      <c r="BP401" s="49"/>
      <c r="BQ401" s="49"/>
      <c r="BR401" s="49"/>
      <c r="BS401" s="49"/>
      <c r="BT401" s="49"/>
      <c r="BU401" s="49"/>
      <c r="BV401" s="49"/>
      <c r="BW401" s="49"/>
      <c r="BX401" s="49"/>
      <c r="BY401" s="49"/>
      <c r="BZ401" s="49"/>
      <c r="CA401" s="49"/>
      <c r="CB401" s="49"/>
      <c r="CC401" s="49"/>
      <c r="CD401" s="49"/>
      <c r="CE401" s="49"/>
      <c r="CF401" s="49"/>
      <c r="CG401" s="49"/>
      <c r="CH401" s="49"/>
      <c r="CI401" s="49"/>
      <c r="CJ401" s="49"/>
      <c r="CK401" s="49"/>
      <c r="CL401" s="49"/>
      <c r="CM401" s="49"/>
      <c r="CN401" s="49"/>
      <c r="CO401" s="49"/>
      <c r="CP401" s="49"/>
      <c r="CQ401" s="49"/>
      <c r="CR401" s="49"/>
      <c r="CS401" s="49"/>
      <c r="CT401" s="49"/>
      <c r="CU401" s="49"/>
      <c r="CV401" s="49"/>
      <c r="CW401" s="49"/>
      <c r="CX401" s="49"/>
      <c r="CY401" s="49"/>
      <c r="CZ401" s="49"/>
      <c r="DA401" s="49"/>
      <c r="DB401" s="49"/>
      <c r="DC401" s="49"/>
      <c r="DD401" s="49"/>
      <c r="DE401" s="49"/>
      <c r="DF401" s="49"/>
      <c r="DG401" s="49"/>
      <c r="DH401" s="49"/>
      <c r="DI401" s="49"/>
      <c r="DJ401" s="49"/>
      <c r="DK401" s="49"/>
      <c r="DL401" s="49"/>
      <c r="DM401" s="49"/>
      <c r="DN401" s="49"/>
      <c r="DO401" s="49"/>
      <c r="DP401" s="49"/>
      <c r="DQ401" s="49"/>
      <c r="DR401" s="49"/>
      <c r="DS401" s="49"/>
      <c r="DT401" s="49"/>
      <c r="DU401" s="49"/>
      <c r="DV401" s="49"/>
      <c r="DW401" s="49"/>
      <c r="DX401" s="49"/>
      <c r="DY401" s="49"/>
      <c r="DZ401" s="49"/>
      <c r="EA401" s="49"/>
      <c r="EB401" s="49"/>
      <c r="EC401" s="49"/>
      <c r="ED401" s="49"/>
      <c r="EE401" s="49"/>
      <c r="EF401" s="49"/>
      <c r="EG401" s="49"/>
      <c r="EH401" s="49"/>
      <c r="EI401" s="49"/>
      <c r="EJ401" s="49"/>
      <c r="EK401" s="49"/>
    </row>
    <row r="402" spans="1:141" s="105" customFormat="1" ht="12.75">
      <c r="A402" s="124" t="s">
        <v>21</v>
      </c>
      <c r="B402" s="124">
        <v>1</v>
      </c>
      <c r="C402" s="106" t="s">
        <v>283</v>
      </c>
      <c r="D402" s="64" t="s">
        <v>339</v>
      </c>
      <c r="E402" s="106" t="s">
        <v>260</v>
      </c>
      <c r="F402" s="124" t="s">
        <v>1</v>
      </c>
      <c r="G402" s="12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9"/>
      <c r="AV402" s="49"/>
      <c r="AW402" s="49"/>
      <c r="AX402" s="49"/>
      <c r="AY402" s="49"/>
      <c r="AZ402" s="49"/>
      <c r="BA402" s="49"/>
      <c r="BB402" s="49"/>
      <c r="BC402" s="49"/>
      <c r="BD402" s="49"/>
      <c r="BE402" s="49"/>
      <c r="BF402" s="49"/>
      <c r="BG402" s="49"/>
      <c r="BH402" s="49"/>
      <c r="BI402" s="49"/>
      <c r="BJ402" s="49"/>
      <c r="BK402" s="49"/>
      <c r="BL402" s="49"/>
      <c r="BM402" s="49"/>
      <c r="BN402" s="49"/>
      <c r="BO402" s="49"/>
      <c r="BP402" s="49"/>
      <c r="BQ402" s="49"/>
      <c r="BR402" s="49"/>
      <c r="BS402" s="49"/>
      <c r="BT402" s="49"/>
      <c r="BU402" s="49"/>
      <c r="BV402" s="49"/>
      <c r="BW402" s="49"/>
      <c r="BX402" s="49"/>
      <c r="BY402" s="49"/>
      <c r="BZ402" s="49"/>
      <c r="CA402" s="49"/>
      <c r="CB402" s="49"/>
      <c r="CC402" s="49"/>
      <c r="CD402" s="49"/>
      <c r="CE402" s="49"/>
      <c r="CF402" s="49"/>
      <c r="CG402" s="49"/>
      <c r="CH402" s="49"/>
      <c r="CI402" s="49"/>
      <c r="CJ402" s="49"/>
      <c r="CK402" s="49"/>
      <c r="CL402" s="49"/>
      <c r="CM402" s="49"/>
      <c r="CN402" s="49"/>
      <c r="CO402" s="49"/>
      <c r="CP402" s="49"/>
      <c r="CQ402" s="49"/>
      <c r="CR402" s="49"/>
      <c r="CS402" s="49"/>
      <c r="CT402" s="49"/>
      <c r="CU402" s="49"/>
      <c r="CV402" s="49"/>
      <c r="CW402" s="49"/>
      <c r="CX402" s="49"/>
      <c r="CY402" s="49"/>
      <c r="CZ402" s="49"/>
      <c r="DA402" s="49"/>
      <c r="DB402" s="49"/>
      <c r="DC402" s="49"/>
      <c r="DD402" s="49"/>
      <c r="DE402" s="49"/>
      <c r="DF402" s="49"/>
      <c r="DG402" s="49"/>
      <c r="DH402" s="49"/>
      <c r="DI402" s="49"/>
      <c r="DJ402" s="49"/>
      <c r="DK402" s="49"/>
      <c r="DL402" s="49"/>
      <c r="DM402" s="49"/>
      <c r="DN402" s="49"/>
      <c r="DO402" s="49"/>
      <c r="DP402" s="49"/>
      <c r="DQ402" s="49"/>
      <c r="DR402" s="49"/>
      <c r="DS402" s="49"/>
      <c r="DT402" s="49"/>
      <c r="DU402" s="49"/>
      <c r="DV402" s="49"/>
      <c r="DW402" s="49"/>
      <c r="DX402" s="49"/>
      <c r="DY402" s="49"/>
      <c r="DZ402" s="49"/>
      <c r="EA402" s="49"/>
      <c r="EB402" s="49"/>
      <c r="EC402" s="49"/>
      <c r="ED402" s="49"/>
      <c r="EE402" s="49"/>
      <c r="EF402" s="49"/>
      <c r="EG402" s="49"/>
      <c r="EH402" s="49"/>
      <c r="EI402" s="49"/>
      <c r="EJ402" s="49"/>
      <c r="EK402" s="49"/>
    </row>
    <row r="403" spans="1:141" s="105" customFormat="1" ht="12.75">
      <c r="A403" s="124" t="s">
        <v>21</v>
      </c>
      <c r="B403" s="124">
        <v>2</v>
      </c>
      <c r="C403" s="106" t="s">
        <v>283</v>
      </c>
      <c r="D403" s="64" t="s">
        <v>339</v>
      </c>
      <c r="E403" s="106" t="s">
        <v>260</v>
      </c>
      <c r="F403" s="124" t="s">
        <v>1</v>
      </c>
      <c r="G403" s="12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  <c r="BC403" s="49"/>
      <c r="BD403" s="49"/>
      <c r="BE403" s="49"/>
      <c r="BF403" s="49"/>
      <c r="BG403" s="49"/>
      <c r="BH403" s="49"/>
      <c r="BI403" s="49"/>
      <c r="BJ403" s="49"/>
      <c r="BK403" s="49"/>
      <c r="BL403" s="49"/>
      <c r="BM403" s="49"/>
      <c r="BN403" s="49"/>
      <c r="BO403" s="49"/>
      <c r="BP403" s="49"/>
      <c r="BQ403" s="49"/>
      <c r="BR403" s="49"/>
      <c r="BS403" s="49"/>
      <c r="BT403" s="49"/>
      <c r="BU403" s="49"/>
      <c r="BV403" s="49"/>
      <c r="BW403" s="49"/>
      <c r="BX403" s="49"/>
      <c r="BY403" s="49"/>
      <c r="BZ403" s="49"/>
      <c r="CA403" s="49"/>
      <c r="CB403" s="49"/>
      <c r="CC403" s="49"/>
      <c r="CD403" s="49"/>
      <c r="CE403" s="49"/>
      <c r="CF403" s="49"/>
      <c r="CG403" s="49"/>
      <c r="CH403" s="49"/>
      <c r="CI403" s="49"/>
      <c r="CJ403" s="49"/>
      <c r="CK403" s="49"/>
      <c r="CL403" s="49"/>
      <c r="CM403" s="49"/>
      <c r="CN403" s="49"/>
      <c r="CO403" s="49"/>
      <c r="CP403" s="49"/>
      <c r="CQ403" s="49"/>
      <c r="CR403" s="49"/>
      <c r="CS403" s="49"/>
      <c r="CT403" s="49"/>
      <c r="CU403" s="49"/>
      <c r="CV403" s="49"/>
      <c r="CW403" s="49"/>
      <c r="CX403" s="49"/>
      <c r="CY403" s="49"/>
      <c r="CZ403" s="49"/>
      <c r="DA403" s="49"/>
      <c r="DB403" s="49"/>
      <c r="DC403" s="49"/>
      <c r="DD403" s="49"/>
      <c r="DE403" s="49"/>
      <c r="DF403" s="49"/>
      <c r="DG403" s="49"/>
      <c r="DH403" s="49"/>
      <c r="DI403" s="49"/>
      <c r="DJ403" s="49"/>
      <c r="DK403" s="49"/>
      <c r="DL403" s="49"/>
      <c r="DM403" s="49"/>
      <c r="DN403" s="49"/>
      <c r="DO403" s="49"/>
      <c r="DP403" s="49"/>
      <c r="DQ403" s="49"/>
      <c r="DR403" s="49"/>
      <c r="DS403" s="49"/>
      <c r="DT403" s="49"/>
      <c r="DU403" s="49"/>
      <c r="DV403" s="49"/>
      <c r="DW403" s="49"/>
      <c r="DX403" s="49"/>
      <c r="DY403" s="49"/>
      <c r="DZ403" s="49"/>
      <c r="EA403" s="49"/>
      <c r="EB403" s="49"/>
      <c r="EC403" s="49"/>
      <c r="ED403" s="49"/>
      <c r="EE403" s="49"/>
      <c r="EF403" s="49"/>
      <c r="EG403" s="49"/>
      <c r="EH403" s="49"/>
      <c r="EI403" s="49"/>
      <c r="EJ403" s="49"/>
      <c r="EK403" s="49"/>
    </row>
    <row r="404" spans="1:141" s="105" customFormat="1" ht="12.75">
      <c r="A404" s="124" t="s">
        <v>21</v>
      </c>
      <c r="B404" s="124">
        <v>1</v>
      </c>
      <c r="C404" s="106" t="s">
        <v>283</v>
      </c>
      <c r="D404" s="64" t="s">
        <v>339</v>
      </c>
      <c r="E404" s="106" t="s">
        <v>260</v>
      </c>
      <c r="F404" s="124" t="s">
        <v>1</v>
      </c>
      <c r="G404" s="12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49"/>
      <c r="BC404" s="49"/>
      <c r="BD404" s="49"/>
      <c r="BE404" s="49"/>
      <c r="BF404" s="49"/>
      <c r="BG404" s="49"/>
      <c r="BH404" s="49"/>
      <c r="BI404" s="49"/>
      <c r="BJ404" s="49"/>
      <c r="BK404" s="49"/>
      <c r="BL404" s="49"/>
      <c r="BM404" s="49"/>
      <c r="BN404" s="49"/>
      <c r="BO404" s="49"/>
      <c r="BP404" s="49"/>
      <c r="BQ404" s="49"/>
      <c r="BR404" s="49"/>
      <c r="BS404" s="49"/>
      <c r="BT404" s="49"/>
      <c r="BU404" s="49"/>
      <c r="BV404" s="49"/>
      <c r="BW404" s="49"/>
      <c r="BX404" s="49"/>
      <c r="BY404" s="49"/>
      <c r="BZ404" s="49"/>
      <c r="CA404" s="49"/>
      <c r="CB404" s="49"/>
      <c r="CC404" s="49"/>
      <c r="CD404" s="49"/>
      <c r="CE404" s="49"/>
      <c r="CF404" s="49"/>
      <c r="CG404" s="49"/>
      <c r="CH404" s="49"/>
      <c r="CI404" s="49"/>
      <c r="CJ404" s="49"/>
      <c r="CK404" s="49"/>
      <c r="CL404" s="49"/>
      <c r="CM404" s="49"/>
      <c r="CN404" s="49"/>
      <c r="CO404" s="49"/>
      <c r="CP404" s="49"/>
      <c r="CQ404" s="49"/>
      <c r="CR404" s="49"/>
      <c r="CS404" s="49"/>
      <c r="CT404" s="49"/>
      <c r="CU404" s="49"/>
      <c r="CV404" s="49"/>
      <c r="CW404" s="49"/>
      <c r="CX404" s="49"/>
      <c r="CY404" s="49"/>
      <c r="CZ404" s="49"/>
      <c r="DA404" s="49"/>
      <c r="DB404" s="49"/>
      <c r="DC404" s="49"/>
      <c r="DD404" s="49"/>
      <c r="DE404" s="49"/>
      <c r="DF404" s="49"/>
      <c r="DG404" s="49"/>
      <c r="DH404" s="49"/>
      <c r="DI404" s="49"/>
      <c r="DJ404" s="49"/>
      <c r="DK404" s="49"/>
      <c r="DL404" s="49"/>
      <c r="DM404" s="49"/>
      <c r="DN404" s="49"/>
      <c r="DO404" s="49"/>
      <c r="DP404" s="49"/>
      <c r="DQ404" s="49"/>
      <c r="DR404" s="49"/>
      <c r="DS404" s="49"/>
      <c r="DT404" s="49"/>
      <c r="DU404" s="49"/>
      <c r="DV404" s="49"/>
      <c r="DW404" s="49"/>
      <c r="DX404" s="49"/>
      <c r="DY404" s="49"/>
      <c r="DZ404" s="49"/>
      <c r="EA404" s="49"/>
      <c r="EB404" s="49"/>
      <c r="EC404" s="49"/>
      <c r="ED404" s="49"/>
      <c r="EE404" s="49"/>
      <c r="EF404" s="49"/>
      <c r="EG404" s="49"/>
      <c r="EH404" s="49"/>
      <c r="EI404" s="49"/>
      <c r="EJ404" s="49"/>
      <c r="EK404" s="49"/>
    </row>
    <row r="405" spans="1:141" s="105" customFormat="1" ht="12.75">
      <c r="A405" s="124" t="s">
        <v>21</v>
      </c>
      <c r="B405" s="124">
        <v>1</v>
      </c>
      <c r="C405" s="106" t="s">
        <v>283</v>
      </c>
      <c r="D405" s="64" t="s">
        <v>339</v>
      </c>
      <c r="E405" s="106" t="s">
        <v>260</v>
      </c>
      <c r="F405" s="124" t="s">
        <v>1</v>
      </c>
      <c r="G405" s="12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49"/>
      <c r="BC405" s="49"/>
      <c r="BD405" s="49"/>
      <c r="BE405" s="49"/>
      <c r="BF405" s="49"/>
      <c r="BG405" s="49"/>
      <c r="BH405" s="49"/>
      <c r="BI405" s="49"/>
      <c r="BJ405" s="49"/>
      <c r="BK405" s="49"/>
      <c r="BL405" s="49"/>
      <c r="BM405" s="49"/>
      <c r="BN405" s="49"/>
      <c r="BO405" s="49"/>
      <c r="BP405" s="49"/>
      <c r="BQ405" s="49"/>
      <c r="BR405" s="49"/>
      <c r="BS405" s="49"/>
      <c r="BT405" s="49"/>
      <c r="BU405" s="49"/>
      <c r="BV405" s="49"/>
      <c r="BW405" s="49"/>
      <c r="BX405" s="49"/>
      <c r="BY405" s="49"/>
      <c r="BZ405" s="49"/>
      <c r="CA405" s="49"/>
      <c r="CB405" s="49"/>
      <c r="CC405" s="49"/>
      <c r="CD405" s="49"/>
      <c r="CE405" s="49"/>
      <c r="CF405" s="49"/>
      <c r="CG405" s="49"/>
      <c r="CH405" s="49"/>
      <c r="CI405" s="49"/>
      <c r="CJ405" s="49"/>
      <c r="CK405" s="49"/>
      <c r="CL405" s="49"/>
      <c r="CM405" s="49"/>
      <c r="CN405" s="49"/>
      <c r="CO405" s="49"/>
      <c r="CP405" s="49"/>
      <c r="CQ405" s="49"/>
      <c r="CR405" s="49"/>
      <c r="CS405" s="49"/>
      <c r="CT405" s="49"/>
      <c r="CU405" s="49"/>
      <c r="CV405" s="49"/>
      <c r="CW405" s="49"/>
      <c r="CX405" s="49"/>
      <c r="CY405" s="49"/>
      <c r="CZ405" s="49"/>
      <c r="DA405" s="49"/>
      <c r="DB405" s="49"/>
      <c r="DC405" s="49"/>
      <c r="DD405" s="49"/>
      <c r="DE405" s="49"/>
      <c r="DF405" s="49"/>
      <c r="DG405" s="49"/>
      <c r="DH405" s="49"/>
      <c r="DI405" s="49"/>
      <c r="DJ405" s="49"/>
      <c r="DK405" s="49"/>
      <c r="DL405" s="49"/>
      <c r="DM405" s="49"/>
      <c r="DN405" s="49"/>
      <c r="DO405" s="49"/>
      <c r="DP405" s="49"/>
      <c r="DQ405" s="49"/>
      <c r="DR405" s="49"/>
      <c r="DS405" s="49"/>
      <c r="DT405" s="49"/>
      <c r="DU405" s="49"/>
      <c r="DV405" s="49"/>
      <c r="DW405" s="49"/>
      <c r="DX405" s="49"/>
      <c r="DY405" s="49"/>
      <c r="DZ405" s="49"/>
      <c r="EA405" s="49"/>
      <c r="EB405" s="49"/>
      <c r="EC405" s="49"/>
      <c r="ED405" s="49"/>
      <c r="EE405" s="49"/>
      <c r="EF405" s="49"/>
      <c r="EG405" s="49"/>
      <c r="EH405" s="49"/>
      <c r="EI405" s="49"/>
      <c r="EJ405" s="49"/>
      <c r="EK405" s="49"/>
    </row>
    <row r="406" spans="1:141" s="105" customFormat="1" ht="12.75">
      <c r="A406" s="124" t="s">
        <v>21</v>
      </c>
      <c r="B406" s="124">
        <v>2</v>
      </c>
      <c r="C406" s="106" t="s">
        <v>283</v>
      </c>
      <c r="D406" s="64" t="s">
        <v>339</v>
      </c>
      <c r="E406" s="106" t="s">
        <v>260</v>
      </c>
      <c r="F406" s="124" t="s">
        <v>1</v>
      </c>
      <c r="G406" s="12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9"/>
      <c r="AV406" s="49"/>
      <c r="AW406" s="49"/>
      <c r="AX406" s="49"/>
      <c r="AY406" s="49"/>
      <c r="AZ406" s="49"/>
      <c r="BA406" s="49"/>
      <c r="BB406" s="49"/>
      <c r="BC406" s="49"/>
      <c r="BD406" s="49"/>
      <c r="BE406" s="49"/>
      <c r="BF406" s="49"/>
      <c r="BG406" s="49"/>
      <c r="BH406" s="49"/>
      <c r="BI406" s="49"/>
      <c r="BJ406" s="49"/>
      <c r="BK406" s="49"/>
      <c r="BL406" s="49"/>
      <c r="BM406" s="49"/>
      <c r="BN406" s="49"/>
      <c r="BO406" s="49"/>
      <c r="BP406" s="49"/>
      <c r="BQ406" s="49"/>
      <c r="BR406" s="49"/>
      <c r="BS406" s="49"/>
      <c r="BT406" s="49"/>
      <c r="BU406" s="49"/>
      <c r="BV406" s="49"/>
      <c r="BW406" s="49"/>
      <c r="BX406" s="49"/>
      <c r="BY406" s="49"/>
      <c r="BZ406" s="49"/>
      <c r="CA406" s="49"/>
      <c r="CB406" s="49"/>
      <c r="CC406" s="49"/>
      <c r="CD406" s="49"/>
      <c r="CE406" s="49"/>
      <c r="CF406" s="49"/>
      <c r="CG406" s="49"/>
      <c r="CH406" s="49"/>
      <c r="CI406" s="49"/>
      <c r="CJ406" s="49"/>
      <c r="CK406" s="49"/>
      <c r="CL406" s="49"/>
      <c r="CM406" s="49"/>
      <c r="CN406" s="49"/>
      <c r="CO406" s="49"/>
      <c r="CP406" s="49"/>
      <c r="CQ406" s="49"/>
      <c r="CR406" s="49"/>
      <c r="CS406" s="49"/>
      <c r="CT406" s="49"/>
      <c r="CU406" s="49"/>
      <c r="CV406" s="49"/>
      <c r="CW406" s="49"/>
      <c r="CX406" s="49"/>
      <c r="CY406" s="49"/>
      <c r="CZ406" s="49"/>
      <c r="DA406" s="49"/>
      <c r="DB406" s="49"/>
      <c r="DC406" s="49"/>
      <c r="DD406" s="49"/>
      <c r="DE406" s="49"/>
      <c r="DF406" s="49"/>
      <c r="DG406" s="49"/>
      <c r="DH406" s="49"/>
      <c r="DI406" s="49"/>
      <c r="DJ406" s="49"/>
      <c r="DK406" s="49"/>
      <c r="DL406" s="49"/>
      <c r="DM406" s="49"/>
      <c r="DN406" s="49"/>
      <c r="DO406" s="49"/>
      <c r="DP406" s="49"/>
      <c r="DQ406" s="49"/>
      <c r="DR406" s="49"/>
      <c r="DS406" s="49"/>
      <c r="DT406" s="49"/>
      <c r="DU406" s="49"/>
      <c r="DV406" s="49"/>
      <c r="DW406" s="49"/>
      <c r="DX406" s="49"/>
      <c r="DY406" s="49"/>
      <c r="DZ406" s="49"/>
      <c r="EA406" s="49"/>
      <c r="EB406" s="49"/>
      <c r="EC406" s="49"/>
      <c r="ED406" s="49"/>
      <c r="EE406" s="49"/>
      <c r="EF406" s="49"/>
      <c r="EG406" s="49"/>
      <c r="EH406" s="49"/>
      <c r="EI406" s="49"/>
      <c r="EJ406" s="49"/>
      <c r="EK406" s="49"/>
    </row>
    <row r="407" spans="1:141" s="105" customFormat="1" ht="12.75">
      <c r="A407" s="124" t="s">
        <v>21</v>
      </c>
      <c r="B407" s="124">
        <v>1</v>
      </c>
      <c r="C407" s="106" t="s">
        <v>283</v>
      </c>
      <c r="D407" s="64" t="s">
        <v>339</v>
      </c>
      <c r="E407" s="106" t="s">
        <v>260</v>
      </c>
      <c r="F407" s="124" t="s">
        <v>1</v>
      </c>
      <c r="G407" s="12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BD407" s="49"/>
      <c r="BE407" s="49"/>
      <c r="BF407" s="49"/>
      <c r="BG407" s="49"/>
      <c r="BH407" s="49"/>
      <c r="BI407" s="49"/>
      <c r="BJ407" s="49"/>
      <c r="BK407" s="49"/>
      <c r="BL407" s="49"/>
      <c r="BM407" s="49"/>
      <c r="BN407" s="49"/>
      <c r="BO407" s="49"/>
      <c r="BP407" s="49"/>
      <c r="BQ407" s="49"/>
      <c r="BR407" s="49"/>
      <c r="BS407" s="49"/>
      <c r="BT407" s="49"/>
      <c r="BU407" s="49"/>
      <c r="BV407" s="49"/>
      <c r="BW407" s="49"/>
      <c r="BX407" s="49"/>
      <c r="BY407" s="49"/>
      <c r="BZ407" s="49"/>
      <c r="CA407" s="49"/>
      <c r="CB407" s="49"/>
      <c r="CC407" s="49"/>
      <c r="CD407" s="49"/>
      <c r="CE407" s="49"/>
      <c r="CF407" s="49"/>
      <c r="CG407" s="49"/>
      <c r="CH407" s="49"/>
      <c r="CI407" s="49"/>
      <c r="CJ407" s="49"/>
      <c r="CK407" s="49"/>
      <c r="CL407" s="49"/>
      <c r="CM407" s="49"/>
      <c r="CN407" s="49"/>
      <c r="CO407" s="49"/>
      <c r="CP407" s="49"/>
      <c r="CQ407" s="49"/>
      <c r="CR407" s="49"/>
      <c r="CS407" s="49"/>
      <c r="CT407" s="49"/>
      <c r="CU407" s="49"/>
      <c r="CV407" s="49"/>
      <c r="CW407" s="49"/>
      <c r="CX407" s="49"/>
      <c r="CY407" s="49"/>
      <c r="CZ407" s="49"/>
      <c r="DA407" s="49"/>
      <c r="DB407" s="49"/>
      <c r="DC407" s="49"/>
      <c r="DD407" s="49"/>
      <c r="DE407" s="49"/>
      <c r="DF407" s="49"/>
      <c r="DG407" s="49"/>
      <c r="DH407" s="49"/>
      <c r="DI407" s="49"/>
      <c r="DJ407" s="49"/>
      <c r="DK407" s="49"/>
      <c r="DL407" s="49"/>
      <c r="DM407" s="49"/>
      <c r="DN407" s="49"/>
      <c r="DO407" s="49"/>
      <c r="DP407" s="49"/>
      <c r="DQ407" s="49"/>
      <c r="DR407" s="49"/>
      <c r="DS407" s="49"/>
      <c r="DT407" s="49"/>
      <c r="DU407" s="49"/>
      <c r="DV407" s="49"/>
      <c r="DW407" s="49"/>
      <c r="DX407" s="49"/>
      <c r="DY407" s="49"/>
      <c r="DZ407" s="49"/>
      <c r="EA407" s="49"/>
      <c r="EB407" s="49"/>
      <c r="EC407" s="49"/>
      <c r="ED407" s="49"/>
      <c r="EE407" s="49"/>
      <c r="EF407" s="49"/>
      <c r="EG407" s="49"/>
      <c r="EH407" s="49"/>
      <c r="EI407" s="49"/>
      <c r="EJ407" s="49"/>
      <c r="EK407" s="49"/>
    </row>
    <row r="408" spans="1:141" s="105" customFormat="1" ht="12.75">
      <c r="A408" s="124" t="s">
        <v>21</v>
      </c>
      <c r="B408" s="124">
        <v>2</v>
      </c>
      <c r="C408" s="106" t="s">
        <v>283</v>
      </c>
      <c r="D408" s="64" t="s">
        <v>339</v>
      </c>
      <c r="E408" s="106" t="s">
        <v>260</v>
      </c>
      <c r="F408" s="124" t="s">
        <v>1</v>
      </c>
      <c r="G408" s="12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  <c r="BE408" s="49"/>
      <c r="BF408" s="49"/>
      <c r="BG408" s="49"/>
      <c r="BH408" s="49"/>
      <c r="BI408" s="49"/>
      <c r="BJ408" s="49"/>
      <c r="BK408" s="49"/>
      <c r="BL408" s="49"/>
      <c r="BM408" s="49"/>
      <c r="BN408" s="49"/>
      <c r="BO408" s="49"/>
      <c r="BP408" s="49"/>
      <c r="BQ408" s="49"/>
      <c r="BR408" s="49"/>
      <c r="BS408" s="49"/>
      <c r="BT408" s="49"/>
      <c r="BU408" s="49"/>
      <c r="BV408" s="49"/>
      <c r="BW408" s="49"/>
      <c r="BX408" s="49"/>
      <c r="BY408" s="49"/>
      <c r="BZ408" s="49"/>
      <c r="CA408" s="49"/>
      <c r="CB408" s="49"/>
      <c r="CC408" s="49"/>
      <c r="CD408" s="49"/>
      <c r="CE408" s="49"/>
      <c r="CF408" s="49"/>
      <c r="CG408" s="49"/>
      <c r="CH408" s="49"/>
      <c r="CI408" s="49"/>
      <c r="CJ408" s="49"/>
      <c r="CK408" s="49"/>
      <c r="CL408" s="49"/>
      <c r="CM408" s="49"/>
      <c r="CN408" s="49"/>
      <c r="CO408" s="49"/>
      <c r="CP408" s="49"/>
      <c r="CQ408" s="49"/>
      <c r="CR408" s="49"/>
      <c r="CS408" s="49"/>
      <c r="CT408" s="49"/>
      <c r="CU408" s="49"/>
      <c r="CV408" s="49"/>
      <c r="CW408" s="49"/>
      <c r="CX408" s="49"/>
      <c r="CY408" s="49"/>
      <c r="CZ408" s="49"/>
      <c r="DA408" s="49"/>
      <c r="DB408" s="49"/>
      <c r="DC408" s="49"/>
      <c r="DD408" s="49"/>
      <c r="DE408" s="49"/>
      <c r="DF408" s="49"/>
      <c r="DG408" s="49"/>
      <c r="DH408" s="49"/>
      <c r="DI408" s="49"/>
      <c r="DJ408" s="49"/>
      <c r="DK408" s="49"/>
      <c r="DL408" s="49"/>
      <c r="DM408" s="49"/>
      <c r="DN408" s="49"/>
      <c r="DO408" s="49"/>
      <c r="DP408" s="49"/>
      <c r="DQ408" s="49"/>
      <c r="DR408" s="49"/>
      <c r="DS408" s="49"/>
      <c r="DT408" s="49"/>
      <c r="DU408" s="49"/>
      <c r="DV408" s="49"/>
      <c r="DW408" s="49"/>
      <c r="DX408" s="49"/>
      <c r="DY408" s="49"/>
      <c r="DZ408" s="49"/>
      <c r="EA408" s="49"/>
      <c r="EB408" s="49"/>
      <c r="EC408" s="49"/>
      <c r="ED408" s="49"/>
      <c r="EE408" s="49"/>
      <c r="EF408" s="49"/>
      <c r="EG408" s="49"/>
      <c r="EH408" s="49"/>
      <c r="EI408" s="49"/>
      <c r="EJ408" s="49"/>
      <c r="EK408" s="49"/>
    </row>
    <row r="409" spans="1:141" s="105" customFormat="1" ht="12.75">
      <c r="A409" s="127" t="s">
        <v>21</v>
      </c>
      <c r="B409" s="127">
        <v>1</v>
      </c>
      <c r="C409" s="128" t="s">
        <v>283</v>
      </c>
      <c r="D409" s="64" t="s">
        <v>339</v>
      </c>
      <c r="E409" s="128"/>
      <c r="F409" s="127" t="s">
        <v>1</v>
      </c>
      <c r="G409" s="12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  <c r="BC409" s="49"/>
      <c r="BD409" s="49"/>
      <c r="BE409" s="49"/>
      <c r="BF409" s="49"/>
      <c r="BG409" s="49"/>
      <c r="BH409" s="49"/>
      <c r="BI409" s="49"/>
      <c r="BJ409" s="49"/>
      <c r="BK409" s="49"/>
      <c r="BL409" s="49"/>
      <c r="BM409" s="49"/>
      <c r="BN409" s="49"/>
      <c r="BO409" s="49"/>
      <c r="BP409" s="49"/>
      <c r="BQ409" s="49"/>
      <c r="BR409" s="49"/>
      <c r="BS409" s="49"/>
      <c r="BT409" s="49"/>
      <c r="BU409" s="49"/>
      <c r="BV409" s="49"/>
      <c r="BW409" s="49"/>
      <c r="BX409" s="49"/>
      <c r="BY409" s="49"/>
      <c r="BZ409" s="49"/>
      <c r="CA409" s="49"/>
      <c r="CB409" s="49"/>
      <c r="CC409" s="49"/>
      <c r="CD409" s="49"/>
      <c r="CE409" s="49"/>
      <c r="CF409" s="49"/>
      <c r="CG409" s="49"/>
      <c r="CH409" s="49"/>
      <c r="CI409" s="49"/>
      <c r="CJ409" s="49"/>
      <c r="CK409" s="49"/>
      <c r="CL409" s="49"/>
      <c r="CM409" s="49"/>
      <c r="CN409" s="49"/>
      <c r="CO409" s="49"/>
      <c r="CP409" s="49"/>
      <c r="CQ409" s="49"/>
      <c r="CR409" s="49"/>
      <c r="CS409" s="49"/>
      <c r="CT409" s="49"/>
      <c r="CU409" s="49"/>
      <c r="CV409" s="49"/>
      <c r="CW409" s="49"/>
      <c r="CX409" s="49"/>
      <c r="CY409" s="49"/>
      <c r="CZ409" s="49"/>
      <c r="DA409" s="49"/>
      <c r="DB409" s="49"/>
      <c r="DC409" s="49"/>
      <c r="DD409" s="49"/>
      <c r="DE409" s="49"/>
      <c r="DF409" s="49"/>
      <c r="DG409" s="49"/>
      <c r="DH409" s="49"/>
      <c r="DI409" s="49"/>
      <c r="DJ409" s="49"/>
      <c r="DK409" s="49"/>
      <c r="DL409" s="49"/>
      <c r="DM409" s="49"/>
      <c r="DN409" s="49"/>
      <c r="DO409" s="49"/>
      <c r="DP409" s="49"/>
      <c r="DQ409" s="49"/>
      <c r="DR409" s="49"/>
      <c r="DS409" s="49"/>
      <c r="DT409" s="49"/>
      <c r="DU409" s="49"/>
      <c r="DV409" s="49"/>
      <c r="DW409" s="49"/>
      <c r="DX409" s="49"/>
      <c r="DY409" s="49"/>
      <c r="DZ409" s="49"/>
      <c r="EA409" s="49"/>
      <c r="EB409" s="49"/>
      <c r="EC409" s="49"/>
      <c r="ED409" s="49"/>
      <c r="EE409" s="49"/>
      <c r="EF409" s="49"/>
      <c r="EG409" s="49"/>
      <c r="EH409" s="49"/>
      <c r="EI409" s="49"/>
      <c r="EJ409" s="49"/>
      <c r="EK409" s="49"/>
    </row>
    <row r="410" spans="1:141" s="105" customFormat="1" ht="12.75">
      <c r="A410" s="124" t="s">
        <v>21</v>
      </c>
      <c r="B410" s="124">
        <v>1</v>
      </c>
      <c r="C410" s="106" t="s">
        <v>283</v>
      </c>
      <c r="D410" s="64" t="s">
        <v>339</v>
      </c>
      <c r="E410" s="106" t="s">
        <v>260</v>
      </c>
      <c r="F410" s="124" t="s">
        <v>1</v>
      </c>
      <c r="G410" s="12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  <c r="BE410" s="49"/>
      <c r="BF410" s="49"/>
      <c r="BG410" s="49"/>
      <c r="BH410" s="49"/>
      <c r="BI410" s="49"/>
      <c r="BJ410" s="49"/>
      <c r="BK410" s="49"/>
      <c r="BL410" s="49"/>
      <c r="BM410" s="49"/>
      <c r="BN410" s="49"/>
      <c r="BO410" s="49"/>
      <c r="BP410" s="49"/>
      <c r="BQ410" s="49"/>
      <c r="BR410" s="49"/>
      <c r="BS410" s="49"/>
      <c r="BT410" s="49"/>
      <c r="BU410" s="49"/>
      <c r="BV410" s="49"/>
      <c r="BW410" s="49"/>
      <c r="BX410" s="49"/>
      <c r="BY410" s="49"/>
      <c r="BZ410" s="49"/>
      <c r="CA410" s="49"/>
      <c r="CB410" s="49"/>
      <c r="CC410" s="49"/>
      <c r="CD410" s="49"/>
      <c r="CE410" s="49"/>
      <c r="CF410" s="49"/>
      <c r="CG410" s="49"/>
      <c r="CH410" s="49"/>
      <c r="CI410" s="49"/>
      <c r="CJ410" s="49"/>
      <c r="CK410" s="49"/>
      <c r="CL410" s="49"/>
      <c r="CM410" s="49"/>
      <c r="CN410" s="49"/>
      <c r="CO410" s="49"/>
      <c r="CP410" s="49"/>
      <c r="CQ410" s="49"/>
      <c r="CR410" s="49"/>
      <c r="CS410" s="49"/>
      <c r="CT410" s="49"/>
      <c r="CU410" s="49"/>
      <c r="CV410" s="49"/>
      <c r="CW410" s="49"/>
      <c r="CX410" s="49"/>
      <c r="CY410" s="49"/>
      <c r="CZ410" s="49"/>
      <c r="DA410" s="49"/>
      <c r="DB410" s="49"/>
      <c r="DC410" s="49"/>
      <c r="DD410" s="49"/>
      <c r="DE410" s="49"/>
      <c r="DF410" s="49"/>
      <c r="DG410" s="49"/>
      <c r="DH410" s="49"/>
      <c r="DI410" s="49"/>
      <c r="DJ410" s="49"/>
      <c r="DK410" s="49"/>
      <c r="DL410" s="49"/>
      <c r="DM410" s="49"/>
      <c r="DN410" s="49"/>
      <c r="DO410" s="49"/>
      <c r="DP410" s="49"/>
      <c r="DQ410" s="49"/>
      <c r="DR410" s="49"/>
      <c r="DS410" s="49"/>
      <c r="DT410" s="49"/>
      <c r="DU410" s="49"/>
      <c r="DV410" s="49"/>
      <c r="DW410" s="49"/>
      <c r="DX410" s="49"/>
      <c r="DY410" s="49"/>
      <c r="DZ410" s="49"/>
      <c r="EA410" s="49"/>
      <c r="EB410" s="49"/>
      <c r="EC410" s="49"/>
      <c r="ED410" s="49"/>
      <c r="EE410" s="49"/>
      <c r="EF410" s="49"/>
      <c r="EG410" s="49"/>
      <c r="EH410" s="49"/>
      <c r="EI410" s="49"/>
      <c r="EJ410" s="49"/>
      <c r="EK410" s="49"/>
    </row>
    <row r="411" spans="1:141" s="105" customFormat="1" ht="12.75">
      <c r="A411" s="124" t="s">
        <v>21</v>
      </c>
      <c r="B411" s="124">
        <v>1</v>
      </c>
      <c r="C411" s="106" t="s">
        <v>283</v>
      </c>
      <c r="D411" s="64" t="s">
        <v>339</v>
      </c>
      <c r="E411" s="106" t="s">
        <v>260</v>
      </c>
      <c r="F411" s="124" t="s">
        <v>1</v>
      </c>
      <c r="G411" s="12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  <c r="AV411" s="49"/>
      <c r="AW411" s="49"/>
      <c r="AX411" s="49"/>
      <c r="AY411" s="49"/>
      <c r="AZ411" s="49"/>
      <c r="BA411" s="49"/>
      <c r="BB411" s="49"/>
      <c r="BC411" s="49"/>
      <c r="BD411" s="49"/>
      <c r="BE411" s="49"/>
      <c r="BF411" s="49"/>
      <c r="BG411" s="49"/>
      <c r="BH411" s="49"/>
      <c r="BI411" s="49"/>
      <c r="BJ411" s="49"/>
      <c r="BK411" s="49"/>
      <c r="BL411" s="49"/>
      <c r="BM411" s="49"/>
      <c r="BN411" s="49"/>
      <c r="BO411" s="49"/>
      <c r="BP411" s="49"/>
      <c r="BQ411" s="49"/>
      <c r="BR411" s="49"/>
      <c r="BS411" s="49"/>
      <c r="BT411" s="49"/>
      <c r="BU411" s="49"/>
      <c r="BV411" s="49"/>
      <c r="BW411" s="49"/>
      <c r="BX411" s="49"/>
      <c r="BY411" s="49"/>
      <c r="BZ411" s="49"/>
      <c r="CA411" s="49"/>
      <c r="CB411" s="49"/>
      <c r="CC411" s="49"/>
      <c r="CD411" s="49"/>
      <c r="CE411" s="49"/>
      <c r="CF411" s="49"/>
      <c r="CG411" s="49"/>
      <c r="CH411" s="49"/>
      <c r="CI411" s="49"/>
      <c r="CJ411" s="49"/>
      <c r="CK411" s="49"/>
      <c r="CL411" s="49"/>
      <c r="CM411" s="49"/>
      <c r="CN411" s="49"/>
      <c r="CO411" s="49"/>
      <c r="CP411" s="49"/>
      <c r="CQ411" s="49"/>
      <c r="CR411" s="49"/>
      <c r="CS411" s="49"/>
      <c r="CT411" s="49"/>
      <c r="CU411" s="49"/>
      <c r="CV411" s="49"/>
      <c r="CW411" s="49"/>
      <c r="CX411" s="49"/>
      <c r="CY411" s="49"/>
      <c r="CZ411" s="49"/>
      <c r="DA411" s="49"/>
      <c r="DB411" s="49"/>
      <c r="DC411" s="49"/>
      <c r="DD411" s="49"/>
      <c r="DE411" s="49"/>
      <c r="DF411" s="49"/>
      <c r="DG411" s="49"/>
      <c r="DH411" s="49"/>
      <c r="DI411" s="49"/>
      <c r="DJ411" s="49"/>
      <c r="DK411" s="49"/>
      <c r="DL411" s="49"/>
      <c r="DM411" s="49"/>
      <c r="DN411" s="49"/>
      <c r="DO411" s="49"/>
      <c r="DP411" s="49"/>
      <c r="DQ411" s="49"/>
      <c r="DR411" s="49"/>
      <c r="DS411" s="49"/>
      <c r="DT411" s="49"/>
      <c r="DU411" s="49"/>
      <c r="DV411" s="49"/>
      <c r="DW411" s="49"/>
      <c r="DX411" s="49"/>
      <c r="DY411" s="49"/>
      <c r="DZ411" s="49"/>
      <c r="EA411" s="49"/>
      <c r="EB411" s="49"/>
      <c r="EC411" s="49"/>
      <c r="ED411" s="49"/>
      <c r="EE411" s="49"/>
      <c r="EF411" s="49"/>
      <c r="EG411" s="49"/>
      <c r="EH411" s="49"/>
      <c r="EI411" s="49"/>
      <c r="EJ411" s="49"/>
      <c r="EK411" s="49"/>
    </row>
    <row r="412" spans="1:141" s="105" customFormat="1" ht="12.75">
      <c r="A412" s="124" t="s">
        <v>21</v>
      </c>
      <c r="B412" s="124">
        <v>1</v>
      </c>
      <c r="C412" s="106" t="s">
        <v>283</v>
      </c>
      <c r="D412" s="64" t="s">
        <v>339</v>
      </c>
      <c r="E412" s="106" t="s">
        <v>260</v>
      </c>
      <c r="F412" s="124" t="s">
        <v>1</v>
      </c>
      <c r="G412" s="12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/>
      <c r="BA412" s="49"/>
      <c r="BB412" s="49"/>
      <c r="BC412" s="49"/>
      <c r="BD412" s="49"/>
      <c r="BE412" s="49"/>
      <c r="BF412" s="49"/>
      <c r="BG412" s="49"/>
      <c r="BH412" s="49"/>
      <c r="BI412" s="49"/>
      <c r="BJ412" s="49"/>
      <c r="BK412" s="49"/>
      <c r="BL412" s="49"/>
      <c r="BM412" s="49"/>
      <c r="BN412" s="49"/>
      <c r="BO412" s="49"/>
      <c r="BP412" s="49"/>
      <c r="BQ412" s="49"/>
      <c r="BR412" s="49"/>
      <c r="BS412" s="49"/>
      <c r="BT412" s="49"/>
      <c r="BU412" s="49"/>
      <c r="BV412" s="49"/>
      <c r="BW412" s="49"/>
      <c r="BX412" s="49"/>
      <c r="BY412" s="49"/>
      <c r="BZ412" s="49"/>
      <c r="CA412" s="49"/>
      <c r="CB412" s="49"/>
      <c r="CC412" s="49"/>
      <c r="CD412" s="49"/>
      <c r="CE412" s="49"/>
      <c r="CF412" s="49"/>
      <c r="CG412" s="49"/>
      <c r="CH412" s="49"/>
      <c r="CI412" s="49"/>
      <c r="CJ412" s="49"/>
      <c r="CK412" s="49"/>
      <c r="CL412" s="49"/>
      <c r="CM412" s="49"/>
      <c r="CN412" s="49"/>
      <c r="CO412" s="49"/>
      <c r="CP412" s="49"/>
      <c r="CQ412" s="49"/>
      <c r="CR412" s="49"/>
      <c r="CS412" s="49"/>
      <c r="CT412" s="49"/>
      <c r="CU412" s="49"/>
      <c r="CV412" s="49"/>
      <c r="CW412" s="49"/>
      <c r="CX412" s="49"/>
      <c r="CY412" s="49"/>
      <c r="CZ412" s="49"/>
      <c r="DA412" s="49"/>
      <c r="DB412" s="49"/>
      <c r="DC412" s="49"/>
      <c r="DD412" s="49"/>
      <c r="DE412" s="49"/>
      <c r="DF412" s="49"/>
      <c r="DG412" s="49"/>
      <c r="DH412" s="49"/>
      <c r="DI412" s="49"/>
      <c r="DJ412" s="49"/>
      <c r="DK412" s="49"/>
      <c r="DL412" s="49"/>
      <c r="DM412" s="49"/>
      <c r="DN412" s="49"/>
      <c r="DO412" s="49"/>
      <c r="DP412" s="49"/>
      <c r="DQ412" s="49"/>
      <c r="DR412" s="49"/>
      <c r="DS412" s="49"/>
      <c r="DT412" s="49"/>
      <c r="DU412" s="49"/>
      <c r="DV412" s="49"/>
      <c r="DW412" s="49"/>
      <c r="DX412" s="49"/>
      <c r="DY412" s="49"/>
      <c r="DZ412" s="49"/>
      <c r="EA412" s="49"/>
      <c r="EB412" s="49"/>
      <c r="EC412" s="49"/>
      <c r="ED412" s="49"/>
      <c r="EE412" s="49"/>
      <c r="EF412" s="49"/>
      <c r="EG412" s="49"/>
      <c r="EH412" s="49"/>
      <c r="EI412" s="49"/>
      <c r="EJ412" s="49"/>
      <c r="EK412" s="49"/>
    </row>
    <row r="413" spans="1:141" s="105" customFormat="1" ht="12.75">
      <c r="A413" s="124" t="s">
        <v>21</v>
      </c>
      <c r="B413" s="124">
        <v>1</v>
      </c>
      <c r="C413" s="106" t="s">
        <v>283</v>
      </c>
      <c r="D413" s="64" t="s">
        <v>339</v>
      </c>
      <c r="E413" s="106" t="s">
        <v>260</v>
      </c>
      <c r="F413" s="106" t="s">
        <v>486</v>
      </c>
      <c r="G413" s="12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S413" s="49"/>
      <c r="AT413" s="49"/>
      <c r="AU413" s="49"/>
      <c r="AV413" s="49"/>
      <c r="AW413" s="49"/>
      <c r="AX413" s="49"/>
      <c r="AY413" s="49"/>
      <c r="AZ413" s="49"/>
      <c r="BA413" s="49"/>
      <c r="BB413" s="49"/>
      <c r="BC413" s="49"/>
      <c r="BD413" s="49"/>
      <c r="BE413" s="49"/>
      <c r="BF413" s="49"/>
      <c r="BG413" s="49"/>
      <c r="BH413" s="49"/>
      <c r="BI413" s="49"/>
      <c r="BJ413" s="49"/>
      <c r="BK413" s="49"/>
      <c r="BL413" s="49"/>
      <c r="BM413" s="49"/>
      <c r="BN413" s="49"/>
      <c r="BO413" s="49"/>
      <c r="BP413" s="49"/>
      <c r="BQ413" s="49"/>
      <c r="BR413" s="49"/>
      <c r="BS413" s="49"/>
      <c r="BT413" s="49"/>
      <c r="BU413" s="49"/>
      <c r="BV413" s="49"/>
      <c r="BW413" s="49"/>
      <c r="BX413" s="49"/>
      <c r="BY413" s="49"/>
      <c r="BZ413" s="49"/>
      <c r="CA413" s="49"/>
      <c r="CB413" s="49"/>
      <c r="CC413" s="49"/>
      <c r="CD413" s="49"/>
      <c r="CE413" s="49"/>
      <c r="CF413" s="49"/>
      <c r="CG413" s="49"/>
      <c r="CH413" s="49"/>
      <c r="CI413" s="49"/>
      <c r="CJ413" s="49"/>
      <c r="CK413" s="49"/>
      <c r="CL413" s="49"/>
      <c r="CM413" s="49"/>
      <c r="CN413" s="49"/>
      <c r="CO413" s="49"/>
      <c r="CP413" s="49"/>
      <c r="CQ413" s="49"/>
      <c r="CR413" s="49"/>
      <c r="CS413" s="49"/>
      <c r="CT413" s="49"/>
      <c r="CU413" s="49"/>
      <c r="CV413" s="49"/>
      <c r="CW413" s="49"/>
      <c r="CX413" s="49"/>
      <c r="CY413" s="49"/>
      <c r="CZ413" s="49"/>
      <c r="DA413" s="49"/>
      <c r="DB413" s="49"/>
      <c r="DC413" s="49"/>
      <c r="DD413" s="49"/>
      <c r="DE413" s="49"/>
      <c r="DF413" s="49"/>
      <c r="DG413" s="49"/>
      <c r="DH413" s="49"/>
      <c r="DI413" s="49"/>
      <c r="DJ413" s="49"/>
      <c r="DK413" s="49"/>
      <c r="DL413" s="49"/>
      <c r="DM413" s="49"/>
      <c r="DN413" s="49"/>
      <c r="DO413" s="49"/>
      <c r="DP413" s="49"/>
      <c r="DQ413" s="49"/>
      <c r="DR413" s="49"/>
      <c r="DS413" s="49"/>
      <c r="DT413" s="49"/>
      <c r="DU413" s="49"/>
      <c r="DV413" s="49"/>
      <c r="DW413" s="49"/>
      <c r="DX413" s="49"/>
      <c r="DY413" s="49"/>
      <c r="DZ413" s="49"/>
      <c r="EA413" s="49"/>
      <c r="EB413" s="49"/>
      <c r="EC413" s="49"/>
      <c r="ED413" s="49"/>
      <c r="EE413" s="49"/>
      <c r="EF413" s="49"/>
      <c r="EG413" s="49"/>
      <c r="EH413" s="49"/>
      <c r="EI413" s="49"/>
      <c r="EJ413" s="49"/>
      <c r="EK413" s="49"/>
    </row>
    <row r="414" spans="1:141" s="105" customFormat="1" ht="12.75">
      <c r="A414" s="122" t="s">
        <v>21</v>
      </c>
      <c r="B414" s="122">
        <v>1</v>
      </c>
      <c r="C414" s="110" t="s">
        <v>283</v>
      </c>
      <c r="D414" s="64" t="s">
        <v>339</v>
      </c>
      <c r="E414" s="110" t="s">
        <v>301</v>
      </c>
      <c r="F414" s="110" t="s">
        <v>488</v>
      </c>
      <c r="G414" s="12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9"/>
      <c r="AV414" s="49"/>
      <c r="AW414" s="49"/>
      <c r="AX414" s="49"/>
      <c r="AY414" s="49"/>
      <c r="AZ414" s="49"/>
      <c r="BA414" s="49"/>
      <c r="BB414" s="49"/>
      <c r="BC414" s="49"/>
      <c r="BD414" s="49"/>
      <c r="BE414" s="49"/>
      <c r="BF414" s="49"/>
      <c r="BG414" s="49"/>
      <c r="BH414" s="49"/>
      <c r="BI414" s="49"/>
      <c r="BJ414" s="49"/>
      <c r="BK414" s="49"/>
      <c r="BL414" s="49"/>
      <c r="BM414" s="49"/>
      <c r="BN414" s="49"/>
      <c r="BO414" s="49"/>
      <c r="BP414" s="49"/>
      <c r="BQ414" s="49"/>
      <c r="BR414" s="49"/>
      <c r="BS414" s="49"/>
      <c r="BT414" s="49"/>
      <c r="BU414" s="49"/>
      <c r="BV414" s="49"/>
      <c r="BW414" s="49"/>
      <c r="BX414" s="49"/>
      <c r="BY414" s="49"/>
      <c r="BZ414" s="49"/>
      <c r="CA414" s="49"/>
      <c r="CB414" s="49"/>
      <c r="CC414" s="49"/>
      <c r="CD414" s="49"/>
      <c r="CE414" s="49"/>
      <c r="CF414" s="49"/>
      <c r="CG414" s="49"/>
      <c r="CH414" s="49"/>
      <c r="CI414" s="49"/>
      <c r="CJ414" s="49"/>
      <c r="CK414" s="49"/>
      <c r="CL414" s="49"/>
      <c r="CM414" s="49"/>
      <c r="CN414" s="49"/>
      <c r="CO414" s="49"/>
      <c r="CP414" s="49"/>
      <c r="CQ414" s="49"/>
      <c r="CR414" s="49"/>
      <c r="CS414" s="49"/>
      <c r="CT414" s="49"/>
      <c r="CU414" s="49"/>
      <c r="CV414" s="49"/>
      <c r="CW414" s="49"/>
      <c r="CX414" s="49"/>
      <c r="CY414" s="49"/>
      <c r="CZ414" s="49"/>
      <c r="DA414" s="49"/>
      <c r="DB414" s="49"/>
      <c r="DC414" s="49"/>
      <c r="DD414" s="49"/>
      <c r="DE414" s="49"/>
      <c r="DF414" s="49"/>
      <c r="DG414" s="49"/>
      <c r="DH414" s="49"/>
      <c r="DI414" s="49"/>
      <c r="DJ414" s="49"/>
      <c r="DK414" s="49"/>
      <c r="DL414" s="49"/>
      <c r="DM414" s="49"/>
      <c r="DN414" s="49"/>
      <c r="DO414" s="49"/>
      <c r="DP414" s="49"/>
      <c r="DQ414" s="49"/>
      <c r="DR414" s="49"/>
      <c r="DS414" s="49"/>
      <c r="DT414" s="49"/>
      <c r="DU414" s="49"/>
      <c r="DV414" s="49"/>
      <c r="DW414" s="49"/>
      <c r="DX414" s="49"/>
      <c r="DY414" s="49"/>
      <c r="DZ414" s="49"/>
      <c r="EA414" s="49"/>
      <c r="EB414" s="49"/>
      <c r="EC414" s="49"/>
      <c r="ED414" s="49"/>
      <c r="EE414" s="49"/>
      <c r="EF414" s="49"/>
      <c r="EG414" s="49"/>
      <c r="EH414" s="49"/>
      <c r="EI414" s="49"/>
      <c r="EJ414" s="49"/>
      <c r="EK414" s="49"/>
    </row>
    <row r="415" spans="1:141" s="105" customFormat="1" ht="12.75">
      <c r="A415" s="123" t="s">
        <v>21</v>
      </c>
      <c r="B415" s="123">
        <v>2</v>
      </c>
      <c r="C415" s="114" t="s">
        <v>283</v>
      </c>
      <c r="D415" s="64" t="s">
        <v>339</v>
      </c>
      <c r="E415" s="114" t="s">
        <v>263</v>
      </c>
      <c r="F415" s="114" t="s">
        <v>309</v>
      </c>
      <c r="G415" s="12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S415" s="49"/>
      <c r="AT415" s="49"/>
      <c r="AU415" s="49"/>
      <c r="AV415" s="49"/>
      <c r="AW415" s="49"/>
      <c r="AX415" s="49"/>
      <c r="AY415" s="49"/>
      <c r="AZ415" s="49"/>
      <c r="BA415" s="49"/>
      <c r="BB415" s="49"/>
      <c r="BC415" s="49"/>
      <c r="BD415" s="49"/>
      <c r="BE415" s="49"/>
      <c r="BF415" s="49"/>
      <c r="BG415" s="49"/>
      <c r="BH415" s="49"/>
      <c r="BI415" s="49"/>
      <c r="BJ415" s="49"/>
      <c r="BK415" s="49"/>
      <c r="BL415" s="49"/>
      <c r="BM415" s="49"/>
      <c r="BN415" s="49"/>
      <c r="BO415" s="49"/>
      <c r="BP415" s="49"/>
      <c r="BQ415" s="49"/>
      <c r="BR415" s="49"/>
      <c r="BS415" s="49"/>
      <c r="BT415" s="49"/>
      <c r="BU415" s="49"/>
      <c r="BV415" s="49"/>
      <c r="BW415" s="49"/>
      <c r="BX415" s="49"/>
      <c r="BY415" s="49"/>
      <c r="BZ415" s="49"/>
      <c r="CA415" s="49"/>
      <c r="CB415" s="49"/>
      <c r="CC415" s="49"/>
      <c r="CD415" s="49"/>
      <c r="CE415" s="49"/>
      <c r="CF415" s="49"/>
      <c r="CG415" s="49"/>
      <c r="CH415" s="49"/>
      <c r="CI415" s="49"/>
      <c r="CJ415" s="49"/>
      <c r="CK415" s="49"/>
      <c r="CL415" s="49"/>
      <c r="CM415" s="49"/>
      <c r="CN415" s="49"/>
      <c r="CO415" s="49"/>
      <c r="CP415" s="49"/>
      <c r="CQ415" s="49"/>
      <c r="CR415" s="49"/>
      <c r="CS415" s="49"/>
      <c r="CT415" s="49"/>
      <c r="CU415" s="49"/>
      <c r="CV415" s="49"/>
      <c r="CW415" s="49"/>
      <c r="CX415" s="49"/>
      <c r="CY415" s="49"/>
      <c r="CZ415" s="49"/>
      <c r="DA415" s="49"/>
      <c r="DB415" s="49"/>
      <c r="DC415" s="49"/>
      <c r="DD415" s="49"/>
      <c r="DE415" s="49"/>
      <c r="DF415" s="49"/>
      <c r="DG415" s="49"/>
      <c r="DH415" s="49"/>
      <c r="DI415" s="49"/>
      <c r="DJ415" s="49"/>
      <c r="DK415" s="49"/>
      <c r="DL415" s="49"/>
      <c r="DM415" s="49"/>
      <c r="DN415" s="49"/>
      <c r="DO415" s="49"/>
      <c r="DP415" s="49"/>
      <c r="DQ415" s="49"/>
      <c r="DR415" s="49"/>
      <c r="DS415" s="49"/>
      <c r="DT415" s="49"/>
      <c r="DU415" s="49"/>
      <c r="DV415" s="49"/>
      <c r="DW415" s="49"/>
      <c r="DX415" s="49"/>
      <c r="DY415" s="49"/>
      <c r="DZ415" s="49"/>
      <c r="EA415" s="49"/>
      <c r="EB415" s="49"/>
      <c r="EC415" s="49"/>
      <c r="ED415" s="49"/>
      <c r="EE415" s="49"/>
      <c r="EF415" s="49"/>
      <c r="EG415" s="49"/>
      <c r="EH415" s="49"/>
      <c r="EI415" s="49"/>
      <c r="EJ415" s="49"/>
      <c r="EK415" s="49"/>
    </row>
    <row r="416" spans="1:141" s="105" customFormat="1" ht="12.75">
      <c r="A416" s="124" t="s">
        <v>21</v>
      </c>
      <c r="B416" s="124">
        <v>1</v>
      </c>
      <c r="C416" s="106" t="s">
        <v>283</v>
      </c>
      <c r="D416" s="64" t="s">
        <v>339</v>
      </c>
      <c r="E416" s="106" t="s">
        <v>260</v>
      </c>
      <c r="F416" s="106" t="s">
        <v>309</v>
      </c>
      <c r="G416" s="12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49"/>
      <c r="AS416" s="49"/>
      <c r="AT416" s="49"/>
      <c r="AU416" s="49"/>
      <c r="AV416" s="49"/>
      <c r="AW416" s="49"/>
      <c r="AX416" s="49"/>
      <c r="AY416" s="49"/>
      <c r="AZ416" s="49"/>
      <c r="BA416" s="49"/>
      <c r="BB416" s="49"/>
      <c r="BC416" s="49"/>
      <c r="BD416" s="49"/>
      <c r="BE416" s="49"/>
      <c r="BF416" s="49"/>
      <c r="BG416" s="49"/>
      <c r="BH416" s="49"/>
      <c r="BI416" s="49"/>
      <c r="BJ416" s="49"/>
      <c r="BK416" s="49"/>
      <c r="BL416" s="49"/>
      <c r="BM416" s="49"/>
      <c r="BN416" s="49"/>
      <c r="BO416" s="49"/>
      <c r="BP416" s="49"/>
      <c r="BQ416" s="49"/>
      <c r="BR416" s="49"/>
      <c r="BS416" s="49"/>
      <c r="BT416" s="49"/>
      <c r="BU416" s="49"/>
      <c r="BV416" s="49"/>
      <c r="BW416" s="49"/>
      <c r="BX416" s="49"/>
      <c r="BY416" s="49"/>
      <c r="BZ416" s="49"/>
      <c r="CA416" s="49"/>
      <c r="CB416" s="49"/>
      <c r="CC416" s="49"/>
      <c r="CD416" s="49"/>
      <c r="CE416" s="49"/>
      <c r="CF416" s="49"/>
      <c r="CG416" s="49"/>
      <c r="CH416" s="49"/>
      <c r="CI416" s="49"/>
      <c r="CJ416" s="49"/>
      <c r="CK416" s="49"/>
      <c r="CL416" s="49"/>
      <c r="CM416" s="49"/>
      <c r="CN416" s="49"/>
      <c r="CO416" s="49"/>
      <c r="CP416" s="49"/>
      <c r="CQ416" s="49"/>
      <c r="CR416" s="49"/>
      <c r="CS416" s="49"/>
      <c r="CT416" s="49"/>
      <c r="CU416" s="49"/>
      <c r="CV416" s="49"/>
      <c r="CW416" s="49"/>
      <c r="CX416" s="49"/>
      <c r="CY416" s="49"/>
      <c r="CZ416" s="49"/>
      <c r="DA416" s="49"/>
      <c r="DB416" s="49"/>
      <c r="DC416" s="49"/>
      <c r="DD416" s="49"/>
      <c r="DE416" s="49"/>
      <c r="DF416" s="49"/>
      <c r="DG416" s="49"/>
      <c r="DH416" s="49"/>
      <c r="DI416" s="49"/>
      <c r="DJ416" s="49"/>
      <c r="DK416" s="49"/>
      <c r="DL416" s="49"/>
      <c r="DM416" s="49"/>
      <c r="DN416" s="49"/>
      <c r="DO416" s="49"/>
      <c r="DP416" s="49"/>
      <c r="DQ416" s="49"/>
      <c r="DR416" s="49"/>
      <c r="DS416" s="49"/>
      <c r="DT416" s="49"/>
      <c r="DU416" s="49"/>
      <c r="DV416" s="49"/>
      <c r="DW416" s="49"/>
      <c r="DX416" s="49"/>
      <c r="DY416" s="49"/>
      <c r="DZ416" s="49"/>
      <c r="EA416" s="49"/>
      <c r="EB416" s="49"/>
      <c r="EC416" s="49"/>
      <c r="ED416" s="49"/>
      <c r="EE416" s="49"/>
      <c r="EF416" s="49"/>
      <c r="EG416" s="49"/>
      <c r="EH416" s="49"/>
      <c r="EI416" s="49"/>
      <c r="EJ416" s="49"/>
      <c r="EK416" s="49"/>
    </row>
    <row r="417" spans="1:141" s="105" customFormat="1" ht="12.75">
      <c r="A417" s="124" t="s">
        <v>21</v>
      </c>
      <c r="B417" s="124">
        <v>4</v>
      </c>
      <c r="C417" s="106" t="s">
        <v>283</v>
      </c>
      <c r="D417" s="64" t="s">
        <v>339</v>
      </c>
      <c r="E417" s="106" t="s">
        <v>260</v>
      </c>
      <c r="F417" s="106" t="s">
        <v>310</v>
      </c>
      <c r="G417" s="12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49"/>
      <c r="AS417" s="49"/>
      <c r="AT417" s="49"/>
      <c r="AU417" s="49"/>
      <c r="AV417" s="49"/>
      <c r="AW417" s="49"/>
      <c r="AX417" s="49"/>
      <c r="AY417" s="49"/>
      <c r="AZ417" s="49"/>
      <c r="BA417" s="49"/>
      <c r="BB417" s="49"/>
      <c r="BC417" s="49"/>
      <c r="BD417" s="49"/>
      <c r="BE417" s="49"/>
      <c r="BF417" s="49"/>
      <c r="BG417" s="49"/>
      <c r="BH417" s="49"/>
      <c r="BI417" s="49"/>
      <c r="BJ417" s="49"/>
      <c r="BK417" s="49"/>
      <c r="BL417" s="49"/>
      <c r="BM417" s="49"/>
      <c r="BN417" s="49"/>
      <c r="BO417" s="49"/>
      <c r="BP417" s="49"/>
      <c r="BQ417" s="49"/>
      <c r="BR417" s="49"/>
      <c r="BS417" s="49"/>
      <c r="BT417" s="49"/>
      <c r="BU417" s="49"/>
      <c r="BV417" s="49"/>
      <c r="BW417" s="49"/>
      <c r="BX417" s="49"/>
      <c r="BY417" s="49"/>
      <c r="BZ417" s="49"/>
      <c r="CA417" s="49"/>
      <c r="CB417" s="49"/>
      <c r="CC417" s="49"/>
      <c r="CD417" s="49"/>
      <c r="CE417" s="49"/>
      <c r="CF417" s="49"/>
      <c r="CG417" s="49"/>
      <c r="CH417" s="49"/>
      <c r="CI417" s="49"/>
      <c r="CJ417" s="49"/>
      <c r="CK417" s="49"/>
      <c r="CL417" s="49"/>
      <c r="CM417" s="49"/>
      <c r="CN417" s="49"/>
      <c r="CO417" s="49"/>
      <c r="CP417" s="49"/>
      <c r="CQ417" s="49"/>
      <c r="CR417" s="49"/>
      <c r="CS417" s="49"/>
      <c r="CT417" s="49"/>
      <c r="CU417" s="49"/>
      <c r="CV417" s="49"/>
      <c r="CW417" s="49"/>
      <c r="CX417" s="49"/>
      <c r="CY417" s="49"/>
      <c r="CZ417" s="49"/>
      <c r="DA417" s="49"/>
      <c r="DB417" s="49"/>
      <c r="DC417" s="49"/>
      <c r="DD417" s="49"/>
      <c r="DE417" s="49"/>
      <c r="DF417" s="49"/>
      <c r="DG417" s="49"/>
      <c r="DH417" s="49"/>
      <c r="DI417" s="49"/>
      <c r="DJ417" s="49"/>
      <c r="DK417" s="49"/>
      <c r="DL417" s="49"/>
      <c r="DM417" s="49"/>
      <c r="DN417" s="49"/>
      <c r="DO417" s="49"/>
      <c r="DP417" s="49"/>
      <c r="DQ417" s="49"/>
      <c r="DR417" s="49"/>
      <c r="DS417" s="49"/>
      <c r="DT417" s="49"/>
      <c r="DU417" s="49"/>
      <c r="DV417" s="49"/>
      <c r="DW417" s="49"/>
      <c r="DX417" s="49"/>
      <c r="DY417" s="49"/>
      <c r="DZ417" s="49"/>
      <c r="EA417" s="49"/>
      <c r="EB417" s="49"/>
      <c r="EC417" s="49"/>
      <c r="ED417" s="49"/>
      <c r="EE417" s="49"/>
      <c r="EF417" s="49"/>
      <c r="EG417" s="49"/>
      <c r="EH417" s="49"/>
      <c r="EI417" s="49"/>
      <c r="EJ417" s="49"/>
      <c r="EK417" s="49"/>
    </row>
    <row r="418" spans="1:141" s="105" customFormat="1" ht="12.75">
      <c r="A418" s="124" t="s">
        <v>21</v>
      </c>
      <c r="B418" s="124">
        <v>6</v>
      </c>
      <c r="C418" s="106" t="s">
        <v>283</v>
      </c>
      <c r="D418" s="64" t="s">
        <v>339</v>
      </c>
      <c r="E418" s="106" t="s">
        <v>260</v>
      </c>
      <c r="F418" s="106" t="s">
        <v>488</v>
      </c>
      <c r="G418" s="12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49"/>
      <c r="AS418" s="49"/>
      <c r="AT418" s="49"/>
      <c r="AU418" s="49"/>
      <c r="AV418" s="49"/>
      <c r="AW418" s="49"/>
      <c r="AX418" s="49"/>
      <c r="AY418" s="49"/>
      <c r="AZ418" s="49"/>
      <c r="BA418" s="49"/>
      <c r="BB418" s="49"/>
      <c r="BC418" s="49"/>
      <c r="BD418" s="49"/>
      <c r="BE418" s="49"/>
      <c r="BF418" s="49"/>
      <c r="BG418" s="49"/>
      <c r="BH418" s="49"/>
      <c r="BI418" s="49"/>
      <c r="BJ418" s="49"/>
      <c r="BK418" s="49"/>
      <c r="BL418" s="49"/>
      <c r="BM418" s="49"/>
      <c r="BN418" s="49"/>
      <c r="BO418" s="49"/>
      <c r="BP418" s="49"/>
      <c r="BQ418" s="49"/>
      <c r="BR418" s="49"/>
      <c r="BS418" s="49"/>
      <c r="BT418" s="49"/>
      <c r="BU418" s="49"/>
      <c r="BV418" s="49"/>
      <c r="BW418" s="49"/>
      <c r="BX418" s="49"/>
      <c r="BY418" s="49"/>
      <c r="BZ418" s="49"/>
      <c r="CA418" s="49"/>
      <c r="CB418" s="49"/>
      <c r="CC418" s="49"/>
      <c r="CD418" s="49"/>
      <c r="CE418" s="49"/>
      <c r="CF418" s="49"/>
      <c r="CG418" s="49"/>
      <c r="CH418" s="49"/>
      <c r="CI418" s="49"/>
      <c r="CJ418" s="49"/>
      <c r="CK418" s="49"/>
      <c r="CL418" s="49"/>
      <c r="CM418" s="49"/>
      <c r="CN418" s="49"/>
      <c r="CO418" s="49"/>
      <c r="CP418" s="49"/>
      <c r="CQ418" s="49"/>
      <c r="CR418" s="49"/>
      <c r="CS418" s="49"/>
      <c r="CT418" s="49"/>
      <c r="CU418" s="49"/>
      <c r="CV418" s="49"/>
      <c r="CW418" s="49"/>
      <c r="CX418" s="49"/>
      <c r="CY418" s="49"/>
      <c r="CZ418" s="49"/>
      <c r="DA418" s="49"/>
      <c r="DB418" s="49"/>
      <c r="DC418" s="49"/>
      <c r="DD418" s="49"/>
      <c r="DE418" s="49"/>
      <c r="DF418" s="49"/>
      <c r="DG418" s="49"/>
      <c r="DH418" s="49"/>
      <c r="DI418" s="49"/>
      <c r="DJ418" s="49"/>
      <c r="DK418" s="49"/>
      <c r="DL418" s="49"/>
      <c r="DM418" s="49"/>
      <c r="DN418" s="49"/>
      <c r="DO418" s="49"/>
      <c r="DP418" s="49"/>
      <c r="DQ418" s="49"/>
      <c r="DR418" s="49"/>
      <c r="DS418" s="49"/>
      <c r="DT418" s="49"/>
      <c r="DU418" s="49"/>
      <c r="DV418" s="49"/>
      <c r="DW418" s="49"/>
      <c r="DX418" s="49"/>
      <c r="DY418" s="49"/>
      <c r="DZ418" s="49"/>
      <c r="EA418" s="49"/>
      <c r="EB418" s="49"/>
      <c r="EC418" s="49"/>
      <c r="ED418" s="49"/>
      <c r="EE418" s="49"/>
      <c r="EF418" s="49"/>
      <c r="EG418" s="49"/>
      <c r="EH418" s="49"/>
      <c r="EI418" s="49"/>
      <c r="EJ418" s="49"/>
      <c r="EK418" s="49"/>
    </row>
    <row r="419" spans="1:141" s="105" customFormat="1" ht="12.75">
      <c r="A419" s="124" t="s">
        <v>21</v>
      </c>
      <c r="B419" s="124">
        <v>3</v>
      </c>
      <c r="C419" s="106" t="s">
        <v>283</v>
      </c>
      <c r="D419" s="64" t="s">
        <v>339</v>
      </c>
      <c r="E419" s="106" t="s">
        <v>260</v>
      </c>
      <c r="F419" s="106" t="s">
        <v>452</v>
      </c>
      <c r="G419" s="12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9"/>
      <c r="AV419" s="49"/>
      <c r="AW419" s="49"/>
      <c r="AX419" s="49"/>
      <c r="AY419" s="49"/>
      <c r="AZ419" s="49"/>
      <c r="BA419" s="49"/>
      <c r="BB419" s="49"/>
      <c r="BC419" s="49"/>
      <c r="BD419" s="49"/>
      <c r="BE419" s="49"/>
      <c r="BF419" s="49"/>
      <c r="BG419" s="49"/>
      <c r="BH419" s="49"/>
      <c r="BI419" s="49"/>
      <c r="BJ419" s="49"/>
      <c r="BK419" s="49"/>
      <c r="BL419" s="49"/>
      <c r="BM419" s="49"/>
      <c r="BN419" s="49"/>
      <c r="BO419" s="49"/>
      <c r="BP419" s="49"/>
      <c r="BQ419" s="49"/>
      <c r="BR419" s="49"/>
      <c r="BS419" s="49"/>
      <c r="BT419" s="49"/>
      <c r="BU419" s="49"/>
      <c r="BV419" s="49"/>
      <c r="BW419" s="49"/>
      <c r="BX419" s="49"/>
      <c r="BY419" s="49"/>
      <c r="BZ419" s="49"/>
      <c r="CA419" s="49"/>
      <c r="CB419" s="49"/>
      <c r="CC419" s="49"/>
      <c r="CD419" s="49"/>
      <c r="CE419" s="49"/>
      <c r="CF419" s="49"/>
      <c r="CG419" s="49"/>
      <c r="CH419" s="49"/>
      <c r="CI419" s="49"/>
      <c r="CJ419" s="49"/>
      <c r="CK419" s="49"/>
      <c r="CL419" s="49"/>
      <c r="CM419" s="49"/>
      <c r="CN419" s="49"/>
      <c r="CO419" s="49"/>
      <c r="CP419" s="49"/>
      <c r="CQ419" s="49"/>
      <c r="CR419" s="49"/>
      <c r="CS419" s="49"/>
      <c r="CT419" s="49"/>
      <c r="CU419" s="49"/>
      <c r="CV419" s="49"/>
      <c r="CW419" s="49"/>
      <c r="CX419" s="49"/>
      <c r="CY419" s="49"/>
      <c r="CZ419" s="49"/>
      <c r="DA419" s="49"/>
      <c r="DB419" s="49"/>
      <c r="DC419" s="49"/>
      <c r="DD419" s="49"/>
      <c r="DE419" s="49"/>
      <c r="DF419" s="49"/>
      <c r="DG419" s="49"/>
      <c r="DH419" s="49"/>
      <c r="DI419" s="49"/>
      <c r="DJ419" s="49"/>
      <c r="DK419" s="49"/>
      <c r="DL419" s="49"/>
      <c r="DM419" s="49"/>
      <c r="DN419" s="49"/>
      <c r="DO419" s="49"/>
      <c r="DP419" s="49"/>
      <c r="DQ419" s="49"/>
      <c r="DR419" s="49"/>
      <c r="DS419" s="49"/>
      <c r="DT419" s="49"/>
      <c r="DU419" s="49"/>
      <c r="DV419" s="49"/>
      <c r="DW419" s="49"/>
      <c r="DX419" s="49"/>
      <c r="DY419" s="49"/>
      <c r="DZ419" s="49"/>
      <c r="EA419" s="49"/>
      <c r="EB419" s="49"/>
      <c r="EC419" s="49"/>
      <c r="ED419" s="49"/>
      <c r="EE419" s="49"/>
      <c r="EF419" s="49"/>
      <c r="EG419" s="49"/>
      <c r="EH419" s="49"/>
      <c r="EI419" s="49"/>
      <c r="EJ419" s="49"/>
      <c r="EK419" s="49"/>
    </row>
    <row r="420" spans="1:141" s="105" customFormat="1" ht="12.75">
      <c r="A420" s="124" t="s">
        <v>21</v>
      </c>
      <c r="B420" s="124">
        <v>6</v>
      </c>
      <c r="C420" s="106" t="s">
        <v>283</v>
      </c>
      <c r="D420" s="64" t="s">
        <v>339</v>
      </c>
      <c r="E420" s="106" t="s">
        <v>260</v>
      </c>
      <c r="F420" s="106" t="s">
        <v>454</v>
      </c>
      <c r="G420" s="12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49"/>
      <c r="AS420" s="49"/>
      <c r="AT420" s="49"/>
      <c r="AU420" s="49"/>
      <c r="AV420" s="49"/>
      <c r="AW420" s="49"/>
      <c r="AX420" s="49"/>
      <c r="AY420" s="49"/>
      <c r="AZ420" s="49"/>
      <c r="BA420" s="49"/>
      <c r="BB420" s="49"/>
      <c r="BC420" s="49"/>
      <c r="BD420" s="49"/>
      <c r="BE420" s="49"/>
      <c r="BF420" s="49"/>
      <c r="BG420" s="49"/>
      <c r="BH420" s="49"/>
      <c r="BI420" s="49"/>
      <c r="BJ420" s="49"/>
      <c r="BK420" s="49"/>
      <c r="BL420" s="49"/>
      <c r="BM420" s="49"/>
      <c r="BN420" s="49"/>
      <c r="BO420" s="49"/>
      <c r="BP420" s="49"/>
      <c r="BQ420" s="49"/>
      <c r="BR420" s="49"/>
      <c r="BS420" s="49"/>
      <c r="BT420" s="49"/>
      <c r="BU420" s="49"/>
      <c r="BV420" s="49"/>
      <c r="BW420" s="49"/>
      <c r="BX420" s="49"/>
      <c r="BY420" s="49"/>
      <c r="BZ420" s="49"/>
      <c r="CA420" s="49"/>
      <c r="CB420" s="49"/>
      <c r="CC420" s="49"/>
      <c r="CD420" s="49"/>
      <c r="CE420" s="49"/>
      <c r="CF420" s="49"/>
      <c r="CG420" s="49"/>
      <c r="CH420" s="49"/>
      <c r="CI420" s="49"/>
      <c r="CJ420" s="49"/>
      <c r="CK420" s="49"/>
      <c r="CL420" s="49"/>
      <c r="CM420" s="49"/>
      <c r="CN420" s="49"/>
      <c r="CO420" s="49"/>
      <c r="CP420" s="49"/>
      <c r="CQ420" s="49"/>
      <c r="CR420" s="49"/>
      <c r="CS420" s="49"/>
      <c r="CT420" s="49"/>
      <c r="CU420" s="49"/>
      <c r="CV420" s="49"/>
      <c r="CW420" s="49"/>
      <c r="CX420" s="49"/>
      <c r="CY420" s="49"/>
      <c r="CZ420" s="49"/>
      <c r="DA420" s="49"/>
      <c r="DB420" s="49"/>
      <c r="DC420" s="49"/>
      <c r="DD420" s="49"/>
      <c r="DE420" s="49"/>
      <c r="DF420" s="49"/>
      <c r="DG420" s="49"/>
      <c r="DH420" s="49"/>
      <c r="DI420" s="49"/>
      <c r="DJ420" s="49"/>
      <c r="DK420" s="49"/>
      <c r="DL420" s="49"/>
      <c r="DM420" s="49"/>
      <c r="DN420" s="49"/>
      <c r="DO420" s="49"/>
      <c r="DP420" s="49"/>
      <c r="DQ420" s="49"/>
      <c r="DR420" s="49"/>
      <c r="DS420" s="49"/>
      <c r="DT420" s="49"/>
      <c r="DU420" s="49"/>
      <c r="DV420" s="49"/>
      <c r="DW420" s="49"/>
      <c r="DX420" s="49"/>
      <c r="DY420" s="49"/>
      <c r="DZ420" s="49"/>
      <c r="EA420" s="49"/>
      <c r="EB420" s="49"/>
      <c r="EC420" s="49"/>
      <c r="ED420" s="49"/>
      <c r="EE420" s="49"/>
      <c r="EF420" s="49"/>
      <c r="EG420" s="49"/>
      <c r="EH420" s="49"/>
      <c r="EI420" s="49"/>
      <c r="EJ420" s="49"/>
      <c r="EK420" s="49"/>
    </row>
    <row r="421" spans="1:141" s="105" customFormat="1" ht="12.75">
      <c r="A421" s="124" t="s">
        <v>21</v>
      </c>
      <c r="B421" s="124">
        <v>1</v>
      </c>
      <c r="C421" s="106" t="s">
        <v>283</v>
      </c>
      <c r="D421" s="64" t="s">
        <v>339</v>
      </c>
      <c r="E421" s="106" t="s">
        <v>260</v>
      </c>
      <c r="F421" s="106" t="s">
        <v>309</v>
      </c>
      <c r="G421" s="12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  <c r="AS421" s="49"/>
      <c r="AT421" s="49"/>
      <c r="AU421" s="49"/>
      <c r="AV421" s="49"/>
      <c r="AW421" s="49"/>
      <c r="AX421" s="49"/>
      <c r="AY421" s="49"/>
      <c r="AZ421" s="49"/>
      <c r="BA421" s="49"/>
      <c r="BB421" s="49"/>
      <c r="BC421" s="49"/>
      <c r="BD421" s="49"/>
      <c r="BE421" s="49"/>
      <c r="BF421" s="49"/>
      <c r="BG421" s="49"/>
      <c r="BH421" s="49"/>
      <c r="BI421" s="49"/>
      <c r="BJ421" s="49"/>
      <c r="BK421" s="49"/>
      <c r="BL421" s="49"/>
      <c r="BM421" s="49"/>
      <c r="BN421" s="49"/>
      <c r="BO421" s="49"/>
      <c r="BP421" s="49"/>
      <c r="BQ421" s="49"/>
      <c r="BR421" s="49"/>
      <c r="BS421" s="49"/>
      <c r="BT421" s="49"/>
      <c r="BU421" s="49"/>
      <c r="BV421" s="49"/>
      <c r="BW421" s="49"/>
      <c r="BX421" s="49"/>
      <c r="BY421" s="49"/>
      <c r="BZ421" s="49"/>
      <c r="CA421" s="49"/>
      <c r="CB421" s="49"/>
      <c r="CC421" s="49"/>
      <c r="CD421" s="49"/>
      <c r="CE421" s="49"/>
      <c r="CF421" s="49"/>
      <c r="CG421" s="49"/>
      <c r="CH421" s="49"/>
      <c r="CI421" s="49"/>
      <c r="CJ421" s="49"/>
      <c r="CK421" s="49"/>
      <c r="CL421" s="49"/>
      <c r="CM421" s="49"/>
      <c r="CN421" s="49"/>
      <c r="CO421" s="49"/>
      <c r="CP421" s="49"/>
      <c r="CQ421" s="49"/>
      <c r="CR421" s="49"/>
      <c r="CS421" s="49"/>
      <c r="CT421" s="49"/>
      <c r="CU421" s="49"/>
      <c r="CV421" s="49"/>
      <c r="CW421" s="49"/>
      <c r="CX421" s="49"/>
      <c r="CY421" s="49"/>
      <c r="CZ421" s="49"/>
      <c r="DA421" s="49"/>
      <c r="DB421" s="49"/>
      <c r="DC421" s="49"/>
      <c r="DD421" s="49"/>
      <c r="DE421" s="49"/>
      <c r="DF421" s="49"/>
      <c r="DG421" s="49"/>
      <c r="DH421" s="49"/>
      <c r="DI421" s="49"/>
      <c r="DJ421" s="49"/>
      <c r="DK421" s="49"/>
      <c r="DL421" s="49"/>
      <c r="DM421" s="49"/>
      <c r="DN421" s="49"/>
      <c r="DO421" s="49"/>
      <c r="DP421" s="49"/>
      <c r="DQ421" s="49"/>
      <c r="DR421" s="49"/>
      <c r="DS421" s="49"/>
      <c r="DT421" s="49"/>
      <c r="DU421" s="49"/>
      <c r="DV421" s="49"/>
      <c r="DW421" s="49"/>
      <c r="DX421" s="49"/>
      <c r="DY421" s="49"/>
      <c r="DZ421" s="49"/>
      <c r="EA421" s="49"/>
      <c r="EB421" s="49"/>
      <c r="EC421" s="49"/>
      <c r="ED421" s="49"/>
      <c r="EE421" s="49"/>
      <c r="EF421" s="49"/>
      <c r="EG421" s="49"/>
      <c r="EH421" s="49"/>
      <c r="EI421" s="49"/>
      <c r="EJ421" s="49"/>
      <c r="EK421" s="49"/>
    </row>
    <row r="422" spans="1:141" s="105" customFormat="1" ht="12.75">
      <c r="A422" s="124" t="s">
        <v>21</v>
      </c>
      <c r="B422" s="124">
        <v>1</v>
      </c>
      <c r="C422" s="106" t="s">
        <v>283</v>
      </c>
      <c r="D422" s="64" t="s">
        <v>339</v>
      </c>
      <c r="E422" s="106" t="s">
        <v>260</v>
      </c>
      <c r="F422" s="106" t="s">
        <v>388</v>
      </c>
      <c r="G422" s="12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49"/>
      <c r="AS422" s="49"/>
      <c r="AT422" s="49"/>
      <c r="AU422" s="49"/>
      <c r="AV422" s="49"/>
      <c r="AW422" s="49"/>
      <c r="AX422" s="49"/>
      <c r="AY422" s="49"/>
      <c r="AZ422" s="49"/>
      <c r="BA422" s="49"/>
      <c r="BB422" s="49"/>
      <c r="BC422" s="49"/>
      <c r="BD422" s="49"/>
      <c r="BE422" s="49"/>
      <c r="BF422" s="49"/>
      <c r="BG422" s="49"/>
      <c r="BH422" s="49"/>
      <c r="BI422" s="49"/>
      <c r="BJ422" s="49"/>
      <c r="BK422" s="49"/>
      <c r="BL422" s="49"/>
      <c r="BM422" s="49"/>
      <c r="BN422" s="49"/>
      <c r="BO422" s="49"/>
      <c r="BP422" s="49"/>
      <c r="BQ422" s="49"/>
      <c r="BR422" s="49"/>
      <c r="BS422" s="49"/>
      <c r="BT422" s="49"/>
      <c r="BU422" s="49"/>
      <c r="BV422" s="49"/>
      <c r="BW422" s="49"/>
      <c r="BX422" s="49"/>
      <c r="BY422" s="49"/>
      <c r="BZ422" s="49"/>
      <c r="CA422" s="49"/>
      <c r="CB422" s="49"/>
      <c r="CC422" s="49"/>
      <c r="CD422" s="49"/>
      <c r="CE422" s="49"/>
      <c r="CF422" s="49"/>
      <c r="CG422" s="49"/>
      <c r="CH422" s="49"/>
      <c r="CI422" s="49"/>
      <c r="CJ422" s="49"/>
      <c r="CK422" s="49"/>
      <c r="CL422" s="49"/>
      <c r="CM422" s="49"/>
      <c r="CN422" s="49"/>
      <c r="CO422" s="49"/>
      <c r="CP422" s="49"/>
      <c r="CQ422" s="49"/>
      <c r="CR422" s="49"/>
      <c r="CS422" s="49"/>
      <c r="CT422" s="49"/>
      <c r="CU422" s="49"/>
      <c r="CV422" s="49"/>
      <c r="CW422" s="49"/>
      <c r="CX422" s="49"/>
      <c r="CY422" s="49"/>
      <c r="CZ422" s="49"/>
      <c r="DA422" s="49"/>
      <c r="DB422" s="49"/>
      <c r="DC422" s="49"/>
      <c r="DD422" s="49"/>
      <c r="DE422" s="49"/>
      <c r="DF422" s="49"/>
      <c r="DG422" s="49"/>
      <c r="DH422" s="49"/>
      <c r="DI422" s="49"/>
      <c r="DJ422" s="49"/>
      <c r="DK422" s="49"/>
      <c r="DL422" s="49"/>
      <c r="DM422" s="49"/>
      <c r="DN422" s="49"/>
      <c r="DO422" s="49"/>
      <c r="DP422" s="49"/>
      <c r="DQ422" s="49"/>
      <c r="DR422" s="49"/>
      <c r="DS422" s="49"/>
      <c r="DT422" s="49"/>
      <c r="DU422" s="49"/>
      <c r="DV422" s="49"/>
      <c r="DW422" s="49"/>
      <c r="DX422" s="49"/>
      <c r="DY422" s="49"/>
      <c r="DZ422" s="49"/>
      <c r="EA422" s="49"/>
      <c r="EB422" s="49"/>
      <c r="EC422" s="49"/>
      <c r="ED422" s="49"/>
      <c r="EE422" s="49"/>
      <c r="EF422" s="49"/>
      <c r="EG422" s="49"/>
      <c r="EH422" s="49"/>
      <c r="EI422" s="49"/>
      <c r="EJ422" s="49"/>
      <c r="EK422" s="49"/>
    </row>
    <row r="423" spans="1:141" s="105" customFormat="1" ht="12.75">
      <c r="A423" s="124" t="s">
        <v>21</v>
      </c>
      <c r="B423" s="124">
        <v>1</v>
      </c>
      <c r="C423" s="106" t="s">
        <v>283</v>
      </c>
      <c r="D423" s="64" t="s">
        <v>339</v>
      </c>
      <c r="E423" s="106" t="s">
        <v>260</v>
      </c>
      <c r="F423" s="106" t="s">
        <v>452</v>
      </c>
      <c r="G423" s="12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  <c r="AS423" s="49"/>
      <c r="AT423" s="49"/>
      <c r="AU423" s="49"/>
      <c r="AV423" s="49"/>
      <c r="AW423" s="49"/>
      <c r="AX423" s="49"/>
      <c r="AY423" s="49"/>
      <c r="AZ423" s="49"/>
      <c r="BA423" s="49"/>
      <c r="BB423" s="49"/>
      <c r="BC423" s="49"/>
      <c r="BD423" s="49"/>
      <c r="BE423" s="49"/>
      <c r="BF423" s="49"/>
      <c r="BG423" s="49"/>
      <c r="BH423" s="49"/>
      <c r="BI423" s="49"/>
      <c r="BJ423" s="49"/>
      <c r="BK423" s="49"/>
      <c r="BL423" s="49"/>
      <c r="BM423" s="49"/>
      <c r="BN423" s="49"/>
      <c r="BO423" s="49"/>
      <c r="BP423" s="49"/>
      <c r="BQ423" s="49"/>
      <c r="BR423" s="49"/>
      <c r="BS423" s="49"/>
      <c r="BT423" s="49"/>
      <c r="BU423" s="49"/>
      <c r="BV423" s="49"/>
      <c r="BW423" s="49"/>
      <c r="BX423" s="49"/>
      <c r="BY423" s="49"/>
      <c r="BZ423" s="49"/>
      <c r="CA423" s="49"/>
      <c r="CB423" s="49"/>
      <c r="CC423" s="49"/>
      <c r="CD423" s="49"/>
      <c r="CE423" s="49"/>
      <c r="CF423" s="49"/>
      <c r="CG423" s="49"/>
      <c r="CH423" s="49"/>
      <c r="CI423" s="49"/>
      <c r="CJ423" s="49"/>
      <c r="CK423" s="49"/>
      <c r="CL423" s="49"/>
      <c r="CM423" s="49"/>
      <c r="CN423" s="49"/>
      <c r="CO423" s="49"/>
      <c r="CP423" s="49"/>
      <c r="CQ423" s="49"/>
      <c r="CR423" s="49"/>
      <c r="CS423" s="49"/>
      <c r="CT423" s="49"/>
      <c r="CU423" s="49"/>
      <c r="CV423" s="49"/>
      <c r="CW423" s="49"/>
      <c r="CX423" s="49"/>
      <c r="CY423" s="49"/>
      <c r="CZ423" s="49"/>
      <c r="DA423" s="49"/>
      <c r="DB423" s="49"/>
      <c r="DC423" s="49"/>
      <c r="DD423" s="49"/>
      <c r="DE423" s="49"/>
      <c r="DF423" s="49"/>
      <c r="DG423" s="49"/>
      <c r="DH423" s="49"/>
      <c r="DI423" s="49"/>
      <c r="DJ423" s="49"/>
      <c r="DK423" s="49"/>
      <c r="DL423" s="49"/>
      <c r="DM423" s="49"/>
      <c r="DN423" s="49"/>
      <c r="DO423" s="49"/>
      <c r="DP423" s="49"/>
      <c r="DQ423" s="49"/>
      <c r="DR423" s="49"/>
      <c r="DS423" s="49"/>
      <c r="DT423" s="49"/>
      <c r="DU423" s="49"/>
      <c r="DV423" s="49"/>
      <c r="DW423" s="49"/>
      <c r="DX423" s="49"/>
      <c r="DY423" s="49"/>
      <c r="DZ423" s="49"/>
      <c r="EA423" s="49"/>
      <c r="EB423" s="49"/>
      <c r="EC423" s="49"/>
      <c r="ED423" s="49"/>
      <c r="EE423" s="49"/>
      <c r="EF423" s="49"/>
      <c r="EG423" s="49"/>
      <c r="EH423" s="49"/>
      <c r="EI423" s="49"/>
      <c r="EJ423" s="49"/>
      <c r="EK423" s="49"/>
    </row>
    <row r="424" spans="1:141" s="105" customFormat="1" ht="12.75">
      <c r="A424" s="124" t="s">
        <v>21</v>
      </c>
      <c r="B424" s="124">
        <v>1</v>
      </c>
      <c r="C424" s="106" t="s">
        <v>283</v>
      </c>
      <c r="D424" s="64" t="s">
        <v>339</v>
      </c>
      <c r="E424" s="106" t="s">
        <v>260</v>
      </c>
      <c r="F424" s="106" t="s">
        <v>454</v>
      </c>
      <c r="G424" s="12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49"/>
      <c r="AS424" s="49"/>
      <c r="AT424" s="49"/>
      <c r="AU424" s="49"/>
      <c r="AV424" s="49"/>
      <c r="AW424" s="49"/>
      <c r="AX424" s="49"/>
      <c r="AY424" s="49"/>
      <c r="AZ424" s="49"/>
      <c r="BA424" s="49"/>
      <c r="BB424" s="49"/>
      <c r="BC424" s="49"/>
      <c r="BD424" s="49"/>
      <c r="BE424" s="49"/>
      <c r="BF424" s="49"/>
      <c r="BG424" s="49"/>
      <c r="BH424" s="49"/>
      <c r="BI424" s="49"/>
      <c r="BJ424" s="49"/>
      <c r="BK424" s="49"/>
      <c r="BL424" s="49"/>
      <c r="BM424" s="49"/>
      <c r="BN424" s="49"/>
      <c r="BO424" s="49"/>
      <c r="BP424" s="49"/>
      <c r="BQ424" s="49"/>
      <c r="BR424" s="49"/>
      <c r="BS424" s="49"/>
      <c r="BT424" s="49"/>
      <c r="BU424" s="49"/>
      <c r="BV424" s="49"/>
      <c r="BW424" s="49"/>
      <c r="BX424" s="49"/>
      <c r="BY424" s="49"/>
      <c r="BZ424" s="49"/>
      <c r="CA424" s="49"/>
      <c r="CB424" s="49"/>
      <c r="CC424" s="49"/>
      <c r="CD424" s="49"/>
      <c r="CE424" s="49"/>
      <c r="CF424" s="49"/>
      <c r="CG424" s="49"/>
      <c r="CH424" s="49"/>
      <c r="CI424" s="49"/>
      <c r="CJ424" s="49"/>
      <c r="CK424" s="49"/>
      <c r="CL424" s="49"/>
      <c r="CM424" s="49"/>
      <c r="CN424" s="49"/>
      <c r="CO424" s="49"/>
      <c r="CP424" s="49"/>
      <c r="CQ424" s="49"/>
      <c r="CR424" s="49"/>
      <c r="CS424" s="49"/>
      <c r="CT424" s="49"/>
      <c r="CU424" s="49"/>
      <c r="CV424" s="49"/>
      <c r="CW424" s="49"/>
      <c r="CX424" s="49"/>
      <c r="CY424" s="49"/>
      <c r="CZ424" s="49"/>
      <c r="DA424" s="49"/>
      <c r="DB424" s="49"/>
      <c r="DC424" s="49"/>
      <c r="DD424" s="49"/>
      <c r="DE424" s="49"/>
      <c r="DF424" s="49"/>
      <c r="DG424" s="49"/>
      <c r="DH424" s="49"/>
      <c r="DI424" s="49"/>
      <c r="DJ424" s="49"/>
      <c r="DK424" s="49"/>
      <c r="DL424" s="49"/>
      <c r="DM424" s="49"/>
      <c r="DN424" s="49"/>
      <c r="DO424" s="49"/>
      <c r="DP424" s="49"/>
      <c r="DQ424" s="49"/>
      <c r="DR424" s="49"/>
      <c r="DS424" s="49"/>
      <c r="DT424" s="49"/>
      <c r="DU424" s="49"/>
      <c r="DV424" s="49"/>
      <c r="DW424" s="49"/>
      <c r="DX424" s="49"/>
      <c r="DY424" s="49"/>
      <c r="DZ424" s="49"/>
      <c r="EA424" s="49"/>
      <c r="EB424" s="49"/>
      <c r="EC424" s="49"/>
      <c r="ED424" s="49"/>
      <c r="EE424" s="49"/>
      <c r="EF424" s="49"/>
      <c r="EG424" s="49"/>
      <c r="EH424" s="49"/>
      <c r="EI424" s="49"/>
      <c r="EJ424" s="49"/>
      <c r="EK424" s="49"/>
    </row>
    <row r="425" spans="1:141" s="105" customFormat="1" ht="12.75">
      <c r="A425" s="124" t="s">
        <v>21</v>
      </c>
      <c r="B425" s="124">
        <v>1</v>
      </c>
      <c r="C425" s="106" t="s">
        <v>283</v>
      </c>
      <c r="D425" s="64" t="s">
        <v>339</v>
      </c>
      <c r="E425" s="106" t="s">
        <v>260</v>
      </c>
      <c r="F425" s="106" t="s">
        <v>452</v>
      </c>
      <c r="G425" s="12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49"/>
      <c r="AS425" s="49"/>
      <c r="AT425" s="49"/>
      <c r="AU425" s="49"/>
      <c r="AV425" s="49"/>
      <c r="AW425" s="49"/>
      <c r="AX425" s="49"/>
      <c r="AY425" s="49"/>
      <c r="AZ425" s="49"/>
      <c r="BA425" s="49"/>
      <c r="BB425" s="49"/>
      <c r="BC425" s="49"/>
      <c r="BD425" s="49"/>
      <c r="BE425" s="49"/>
      <c r="BF425" s="49"/>
      <c r="BG425" s="49"/>
      <c r="BH425" s="49"/>
      <c r="BI425" s="49"/>
      <c r="BJ425" s="49"/>
      <c r="BK425" s="49"/>
      <c r="BL425" s="49"/>
      <c r="BM425" s="49"/>
      <c r="BN425" s="49"/>
      <c r="BO425" s="49"/>
      <c r="BP425" s="49"/>
      <c r="BQ425" s="49"/>
      <c r="BR425" s="49"/>
      <c r="BS425" s="49"/>
      <c r="BT425" s="49"/>
      <c r="BU425" s="49"/>
      <c r="BV425" s="49"/>
      <c r="BW425" s="49"/>
      <c r="BX425" s="49"/>
      <c r="BY425" s="49"/>
      <c r="BZ425" s="49"/>
      <c r="CA425" s="49"/>
      <c r="CB425" s="49"/>
      <c r="CC425" s="49"/>
      <c r="CD425" s="49"/>
      <c r="CE425" s="49"/>
      <c r="CF425" s="49"/>
      <c r="CG425" s="49"/>
      <c r="CH425" s="49"/>
      <c r="CI425" s="49"/>
      <c r="CJ425" s="49"/>
      <c r="CK425" s="49"/>
      <c r="CL425" s="49"/>
      <c r="CM425" s="49"/>
      <c r="CN425" s="49"/>
      <c r="CO425" s="49"/>
      <c r="CP425" s="49"/>
      <c r="CQ425" s="49"/>
      <c r="CR425" s="49"/>
      <c r="CS425" s="49"/>
      <c r="CT425" s="49"/>
      <c r="CU425" s="49"/>
      <c r="CV425" s="49"/>
      <c r="CW425" s="49"/>
      <c r="CX425" s="49"/>
      <c r="CY425" s="49"/>
      <c r="CZ425" s="49"/>
      <c r="DA425" s="49"/>
      <c r="DB425" s="49"/>
      <c r="DC425" s="49"/>
      <c r="DD425" s="49"/>
      <c r="DE425" s="49"/>
      <c r="DF425" s="49"/>
      <c r="DG425" s="49"/>
      <c r="DH425" s="49"/>
      <c r="DI425" s="49"/>
      <c r="DJ425" s="49"/>
      <c r="DK425" s="49"/>
      <c r="DL425" s="49"/>
      <c r="DM425" s="49"/>
      <c r="DN425" s="49"/>
      <c r="DO425" s="49"/>
      <c r="DP425" s="49"/>
      <c r="DQ425" s="49"/>
      <c r="DR425" s="49"/>
      <c r="DS425" s="49"/>
      <c r="DT425" s="49"/>
      <c r="DU425" s="49"/>
      <c r="DV425" s="49"/>
      <c r="DW425" s="49"/>
      <c r="DX425" s="49"/>
      <c r="DY425" s="49"/>
      <c r="DZ425" s="49"/>
      <c r="EA425" s="49"/>
      <c r="EB425" s="49"/>
      <c r="EC425" s="49"/>
      <c r="ED425" s="49"/>
      <c r="EE425" s="49"/>
      <c r="EF425" s="49"/>
      <c r="EG425" s="49"/>
      <c r="EH425" s="49"/>
      <c r="EI425" s="49"/>
      <c r="EJ425" s="49"/>
      <c r="EK425" s="49"/>
    </row>
    <row r="426" spans="1:141" s="105" customFormat="1" ht="12.75">
      <c r="A426" s="126" t="s">
        <v>21</v>
      </c>
      <c r="B426" s="126">
        <v>1</v>
      </c>
      <c r="C426" s="104" t="s">
        <v>283</v>
      </c>
      <c r="D426" s="64" t="s">
        <v>339</v>
      </c>
      <c r="E426" s="104" t="s">
        <v>294</v>
      </c>
      <c r="F426" s="104" t="s">
        <v>452</v>
      </c>
      <c r="G426" s="12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  <c r="AS426" s="49"/>
      <c r="AT426" s="49"/>
      <c r="AU426" s="49"/>
      <c r="AV426" s="49"/>
      <c r="AW426" s="49"/>
      <c r="AX426" s="49"/>
      <c r="AY426" s="49"/>
      <c r="AZ426" s="49"/>
      <c r="BA426" s="49"/>
      <c r="BB426" s="49"/>
      <c r="BC426" s="49"/>
      <c r="BD426" s="49"/>
      <c r="BE426" s="49"/>
      <c r="BF426" s="49"/>
      <c r="BG426" s="49"/>
      <c r="BH426" s="49"/>
      <c r="BI426" s="49"/>
      <c r="BJ426" s="49"/>
      <c r="BK426" s="49"/>
      <c r="BL426" s="49"/>
      <c r="BM426" s="49"/>
      <c r="BN426" s="49"/>
      <c r="BO426" s="49"/>
      <c r="BP426" s="49"/>
      <c r="BQ426" s="49"/>
      <c r="BR426" s="49"/>
      <c r="BS426" s="49"/>
      <c r="BT426" s="49"/>
      <c r="BU426" s="49"/>
      <c r="BV426" s="49"/>
      <c r="BW426" s="49"/>
      <c r="BX426" s="49"/>
      <c r="BY426" s="49"/>
      <c r="BZ426" s="49"/>
      <c r="CA426" s="49"/>
      <c r="CB426" s="49"/>
      <c r="CC426" s="49"/>
      <c r="CD426" s="49"/>
      <c r="CE426" s="49"/>
      <c r="CF426" s="49"/>
      <c r="CG426" s="49"/>
      <c r="CH426" s="49"/>
      <c r="CI426" s="49"/>
      <c r="CJ426" s="49"/>
      <c r="CK426" s="49"/>
      <c r="CL426" s="49"/>
      <c r="CM426" s="49"/>
      <c r="CN426" s="49"/>
      <c r="CO426" s="49"/>
      <c r="CP426" s="49"/>
      <c r="CQ426" s="49"/>
      <c r="CR426" s="49"/>
      <c r="CS426" s="49"/>
      <c r="CT426" s="49"/>
      <c r="CU426" s="49"/>
      <c r="CV426" s="49"/>
      <c r="CW426" s="49"/>
      <c r="CX426" s="49"/>
      <c r="CY426" s="49"/>
      <c r="CZ426" s="49"/>
      <c r="DA426" s="49"/>
      <c r="DB426" s="49"/>
      <c r="DC426" s="49"/>
      <c r="DD426" s="49"/>
      <c r="DE426" s="49"/>
      <c r="DF426" s="49"/>
      <c r="DG426" s="49"/>
      <c r="DH426" s="49"/>
      <c r="DI426" s="49"/>
      <c r="DJ426" s="49"/>
      <c r="DK426" s="49"/>
      <c r="DL426" s="49"/>
      <c r="DM426" s="49"/>
      <c r="DN426" s="49"/>
      <c r="DO426" s="49"/>
      <c r="DP426" s="49"/>
      <c r="DQ426" s="49"/>
      <c r="DR426" s="49"/>
      <c r="DS426" s="49"/>
      <c r="DT426" s="49"/>
      <c r="DU426" s="49"/>
      <c r="DV426" s="49"/>
      <c r="DW426" s="49"/>
      <c r="DX426" s="49"/>
      <c r="DY426" s="49"/>
      <c r="DZ426" s="49"/>
      <c r="EA426" s="49"/>
      <c r="EB426" s="49"/>
      <c r="EC426" s="49"/>
      <c r="ED426" s="49"/>
      <c r="EE426" s="49"/>
      <c r="EF426" s="49"/>
      <c r="EG426" s="49"/>
      <c r="EH426" s="49"/>
      <c r="EI426" s="49"/>
      <c r="EJ426" s="49"/>
      <c r="EK426" s="49"/>
    </row>
    <row r="427" spans="1:141" s="105" customFormat="1" ht="12.75">
      <c r="A427" s="124" t="s">
        <v>21</v>
      </c>
      <c r="B427" s="124">
        <v>1</v>
      </c>
      <c r="C427" s="106" t="s">
        <v>283</v>
      </c>
      <c r="D427" s="64" t="s">
        <v>339</v>
      </c>
      <c r="E427" s="106" t="s">
        <v>260</v>
      </c>
      <c r="F427" s="124" t="s">
        <v>1</v>
      </c>
      <c r="G427" s="12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  <c r="AS427" s="49"/>
      <c r="AT427" s="49"/>
      <c r="AU427" s="49"/>
      <c r="AV427" s="49"/>
      <c r="AW427" s="49"/>
      <c r="AX427" s="49"/>
      <c r="AY427" s="49"/>
      <c r="AZ427" s="49"/>
      <c r="BA427" s="49"/>
      <c r="BB427" s="49"/>
      <c r="BC427" s="49"/>
      <c r="BD427" s="49"/>
      <c r="BE427" s="49"/>
      <c r="BF427" s="49"/>
      <c r="BG427" s="49"/>
      <c r="BH427" s="49"/>
      <c r="BI427" s="49"/>
      <c r="BJ427" s="49"/>
      <c r="BK427" s="49"/>
      <c r="BL427" s="49"/>
      <c r="BM427" s="49"/>
      <c r="BN427" s="49"/>
      <c r="BO427" s="49"/>
      <c r="BP427" s="49"/>
      <c r="BQ427" s="49"/>
      <c r="BR427" s="49"/>
      <c r="BS427" s="49"/>
      <c r="BT427" s="49"/>
      <c r="BU427" s="49"/>
      <c r="BV427" s="49"/>
      <c r="BW427" s="49"/>
      <c r="BX427" s="49"/>
      <c r="BY427" s="49"/>
      <c r="BZ427" s="49"/>
      <c r="CA427" s="49"/>
      <c r="CB427" s="49"/>
      <c r="CC427" s="49"/>
      <c r="CD427" s="49"/>
      <c r="CE427" s="49"/>
      <c r="CF427" s="49"/>
      <c r="CG427" s="49"/>
      <c r="CH427" s="49"/>
      <c r="CI427" s="49"/>
      <c r="CJ427" s="49"/>
      <c r="CK427" s="49"/>
      <c r="CL427" s="49"/>
      <c r="CM427" s="49"/>
      <c r="CN427" s="49"/>
      <c r="CO427" s="49"/>
      <c r="CP427" s="49"/>
      <c r="CQ427" s="49"/>
      <c r="CR427" s="49"/>
      <c r="CS427" s="49"/>
      <c r="CT427" s="49"/>
      <c r="CU427" s="49"/>
      <c r="CV427" s="49"/>
      <c r="CW427" s="49"/>
      <c r="CX427" s="49"/>
      <c r="CY427" s="49"/>
      <c r="CZ427" s="49"/>
      <c r="DA427" s="49"/>
      <c r="DB427" s="49"/>
      <c r="DC427" s="49"/>
      <c r="DD427" s="49"/>
      <c r="DE427" s="49"/>
      <c r="DF427" s="49"/>
      <c r="DG427" s="49"/>
      <c r="DH427" s="49"/>
      <c r="DI427" s="49"/>
      <c r="DJ427" s="49"/>
      <c r="DK427" s="49"/>
      <c r="DL427" s="49"/>
      <c r="DM427" s="49"/>
      <c r="DN427" s="49"/>
      <c r="DO427" s="49"/>
      <c r="DP427" s="49"/>
      <c r="DQ427" s="49"/>
      <c r="DR427" s="49"/>
      <c r="DS427" s="49"/>
      <c r="DT427" s="49"/>
      <c r="DU427" s="49"/>
      <c r="DV427" s="49"/>
      <c r="DW427" s="49"/>
      <c r="DX427" s="49"/>
      <c r="DY427" s="49"/>
      <c r="DZ427" s="49"/>
      <c r="EA427" s="49"/>
      <c r="EB427" s="49"/>
      <c r="EC427" s="49"/>
      <c r="ED427" s="49"/>
      <c r="EE427" s="49"/>
      <c r="EF427" s="49"/>
      <c r="EG427" s="49"/>
      <c r="EH427" s="49"/>
      <c r="EI427" s="49"/>
      <c r="EJ427" s="49"/>
      <c r="EK427" s="49"/>
    </row>
    <row r="428" spans="1:141" s="105" customFormat="1" ht="12.75">
      <c r="A428" s="124" t="s">
        <v>21</v>
      </c>
      <c r="B428" s="124">
        <v>1</v>
      </c>
      <c r="C428" s="106" t="s">
        <v>283</v>
      </c>
      <c r="D428" s="64" t="s">
        <v>339</v>
      </c>
      <c r="E428" s="106" t="s">
        <v>260</v>
      </c>
      <c r="F428" s="124" t="s">
        <v>1</v>
      </c>
      <c r="G428" s="12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49"/>
      <c r="AS428" s="49"/>
      <c r="AT428" s="49"/>
      <c r="AU428" s="49"/>
      <c r="AV428" s="49"/>
      <c r="AW428" s="49"/>
      <c r="AX428" s="49"/>
      <c r="AY428" s="49"/>
      <c r="AZ428" s="49"/>
      <c r="BA428" s="49"/>
      <c r="BB428" s="49"/>
      <c r="BC428" s="49"/>
      <c r="BD428" s="49"/>
      <c r="BE428" s="49"/>
      <c r="BF428" s="49"/>
      <c r="BG428" s="49"/>
      <c r="BH428" s="49"/>
      <c r="BI428" s="49"/>
      <c r="BJ428" s="49"/>
      <c r="BK428" s="49"/>
      <c r="BL428" s="49"/>
      <c r="BM428" s="49"/>
      <c r="BN428" s="49"/>
      <c r="BO428" s="49"/>
      <c r="BP428" s="49"/>
      <c r="BQ428" s="49"/>
      <c r="BR428" s="49"/>
      <c r="BS428" s="49"/>
      <c r="BT428" s="49"/>
      <c r="BU428" s="49"/>
      <c r="BV428" s="49"/>
      <c r="BW428" s="49"/>
      <c r="BX428" s="49"/>
      <c r="BY428" s="49"/>
      <c r="BZ428" s="49"/>
      <c r="CA428" s="49"/>
      <c r="CB428" s="49"/>
      <c r="CC428" s="49"/>
      <c r="CD428" s="49"/>
      <c r="CE428" s="49"/>
      <c r="CF428" s="49"/>
      <c r="CG428" s="49"/>
      <c r="CH428" s="49"/>
      <c r="CI428" s="49"/>
      <c r="CJ428" s="49"/>
      <c r="CK428" s="49"/>
      <c r="CL428" s="49"/>
      <c r="CM428" s="49"/>
      <c r="CN428" s="49"/>
      <c r="CO428" s="49"/>
      <c r="CP428" s="49"/>
      <c r="CQ428" s="49"/>
      <c r="CR428" s="49"/>
      <c r="CS428" s="49"/>
      <c r="CT428" s="49"/>
      <c r="CU428" s="49"/>
      <c r="CV428" s="49"/>
      <c r="CW428" s="49"/>
      <c r="CX428" s="49"/>
      <c r="CY428" s="49"/>
      <c r="CZ428" s="49"/>
      <c r="DA428" s="49"/>
      <c r="DB428" s="49"/>
      <c r="DC428" s="49"/>
      <c r="DD428" s="49"/>
      <c r="DE428" s="49"/>
      <c r="DF428" s="49"/>
      <c r="DG428" s="49"/>
      <c r="DH428" s="49"/>
      <c r="DI428" s="49"/>
      <c r="DJ428" s="49"/>
      <c r="DK428" s="49"/>
      <c r="DL428" s="49"/>
      <c r="DM428" s="49"/>
      <c r="DN428" s="49"/>
      <c r="DO428" s="49"/>
      <c r="DP428" s="49"/>
      <c r="DQ428" s="49"/>
      <c r="DR428" s="49"/>
      <c r="DS428" s="49"/>
      <c r="DT428" s="49"/>
      <c r="DU428" s="49"/>
      <c r="DV428" s="49"/>
      <c r="DW428" s="49"/>
      <c r="DX428" s="49"/>
      <c r="DY428" s="49"/>
      <c r="DZ428" s="49"/>
      <c r="EA428" s="49"/>
      <c r="EB428" s="49"/>
      <c r="EC428" s="49"/>
      <c r="ED428" s="49"/>
      <c r="EE428" s="49"/>
      <c r="EF428" s="49"/>
      <c r="EG428" s="49"/>
      <c r="EH428" s="49"/>
      <c r="EI428" s="49"/>
      <c r="EJ428" s="49"/>
      <c r="EK428" s="49"/>
    </row>
    <row r="429" spans="1:141" s="105" customFormat="1" ht="12.75">
      <c r="A429" s="124" t="s">
        <v>21</v>
      </c>
      <c r="B429" s="124">
        <v>1</v>
      </c>
      <c r="C429" s="106" t="s">
        <v>283</v>
      </c>
      <c r="D429" s="64" t="s">
        <v>339</v>
      </c>
      <c r="E429" s="106" t="s">
        <v>260</v>
      </c>
      <c r="F429" s="106" t="s">
        <v>388</v>
      </c>
      <c r="G429" s="12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9"/>
      <c r="AV429" s="49"/>
      <c r="AW429" s="49"/>
      <c r="AX429" s="49"/>
      <c r="AY429" s="49"/>
      <c r="AZ429" s="49"/>
      <c r="BA429" s="49"/>
      <c r="BB429" s="49"/>
      <c r="BC429" s="49"/>
      <c r="BD429" s="49"/>
      <c r="BE429" s="49"/>
      <c r="BF429" s="49"/>
      <c r="BG429" s="49"/>
      <c r="BH429" s="49"/>
      <c r="BI429" s="49"/>
      <c r="BJ429" s="49"/>
      <c r="BK429" s="49"/>
      <c r="BL429" s="49"/>
      <c r="BM429" s="49"/>
      <c r="BN429" s="49"/>
      <c r="BO429" s="49"/>
      <c r="BP429" s="49"/>
      <c r="BQ429" s="49"/>
      <c r="BR429" s="49"/>
      <c r="BS429" s="49"/>
      <c r="BT429" s="49"/>
      <c r="BU429" s="49"/>
      <c r="BV429" s="49"/>
      <c r="BW429" s="49"/>
      <c r="BX429" s="49"/>
      <c r="BY429" s="49"/>
      <c r="BZ429" s="49"/>
      <c r="CA429" s="49"/>
      <c r="CB429" s="49"/>
      <c r="CC429" s="49"/>
      <c r="CD429" s="49"/>
      <c r="CE429" s="49"/>
      <c r="CF429" s="49"/>
      <c r="CG429" s="49"/>
      <c r="CH429" s="49"/>
      <c r="CI429" s="49"/>
      <c r="CJ429" s="49"/>
      <c r="CK429" s="49"/>
      <c r="CL429" s="49"/>
      <c r="CM429" s="49"/>
      <c r="CN429" s="49"/>
      <c r="CO429" s="49"/>
      <c r="CP429" s="49"/>
      <c r="CQ429" s="49"/>
      <c r="CR429" s="49"/>
      <c r="CS429" s="49"/>
      <c r="CT429" s="49"/>
      <c r="CU429" s="49"/>
      <c r="CV429" s="49"/>
      <c r="CW429" s="49"/>
      <c r="CX429" s="49"/>
      <c r="CY429" s="49"/>
      <c r="CZ429" s="49"/>
      <c r="DA429" s="49"/>
      <c r="DB429" s="49"/>
      <c r="DC429" s="49"/>
      <c r="DD429" s="49"/>
      <c r="DE429" s="49"/>
      <c r="DF429" s="49"/>
      <c r="DG429" s="49"/>
      <c r="DH429" s="49"/>
      <c r="DI429" s="49"/>
      <c r="DJ429" s="49"/>
      <c r="DK429" s="49"/>
      <c r="DL429" s="49"/>
      <c r="DM429" s="49"/>
      <c r="DN429" s="49"/>
      <c r="DO429" s="49"/>
      <c r="DP429" s="49"/>
      <c r="DQ429" s="49"/>
      <c r="DR429" s="49"/>
      <c r="DS429" s="49"/>
      <c r="DT429" s="49"/>
      <c r="DU429" s="49"/>
      <c r="DV429" s="49"/>
      <c r="DW429" s="49"/>
      <c r="DX429" s="49"/>
      <c r="DY429" s="49"/>
      <c r="DZ429" s="49"/>
      <c r="EA429" s="49"/>
      <c r="EB429" s="49"/>
      <c r="EC429" s="49"/>
      <c r="ED429" s="49"/>
      <c r="EE429" s="49"/>
      <c r="EF429" s="49"/>
      <c r="EG429" s="49"/>
      <c r="EH429" s="49"/>
      <c r="EI429" s="49"/>
      <c r="EJ429" s="49"/>
      <c r="EK429" s="49"/>
    </row>
    <row r="430" spans="1:141" s="105" customFormat="1" ht="12.75">
      <c r="A430" s="127" t="s">
        <v>21</v>
      </c>
      <c r="B430" s="127">
        <v>1</v>
      </c>
      <c r="C430" s="128" t="s">
        <v>283</v>
      </c>
      <c r="D430" s="64" t="s">
        <v>339</v>
      </c>
      <c r="E430" s="128"/>
      <c r="F430" s="128" t="s">
        <v>388</v>
      </c>
      <c r="G430" s="12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49"/>
      <c r="AS430" s="49"/>
      <c r="AT430" s="49"/>
      <c r="AU430" s="49"/>
      <c r="AV430" s="49"/>
      <c r="AW430" s="49"/>
      <c r="AX430" s="49"/>
      <c r="AY430" s="49"/>
      <c r="AZ430" s="49"/>
      <c r="BA430" s="49"/>
      <c r="BB430" s="49"/>
      <c r="BC430" s="49"/>
      <c r="BD430" s="49"/>
      <c r="BE430" s="49"/>
      <c r="BF430" s="49"/>
      <c r="BG430" s="49"/>
      <c r="BH430" s="49"/>
      <c r="BI430" s="49"/>
      <c r="BJ430" s="49"/>
      <c r="BK430" s="49"/>
      <c r="BL430" s="49"/>
      <c r="BM430" s="49"/>
      <c r="BN430" s="49"/>
      <c r="BO430" s="49"/>
      <c r="BP430" s="49"/>
      <c r="BQ430" s="49"/>
      <c r="BR430" s="49"/>
      <c r="BS430" s="49"/>
      <c r="BT430" s="49"/>
      <c r="BU430" s="49"/>
      <c r="BV430" s="49"/>
      <c r="BW430" s="49"/>
      <c r="BX430" s="49"/>
      <c r="BY430" s="49"/>
      <c r="BZ430" s="49"/>
      <c r="CA430" s="49"/>
      <c r="CB430" s="49"/>
      <c r="CC430" s="49"/>
      <c r="CD430" s="49"/>
      <c r="CE430" s="49"/>
      <c r="CF430" s="49"/>
      <c r="CG430" s="49"/>
      <c r="CH430" s="49"/>
      <c r="CI430" s="49"/>
      <c r="CJ430" s="49"/>
      <c r="CK430" s="49"/>
      <c r="CL430" s="49"/>
      <c r="CM430" s="49"/>
      <c r="CN430" s="49"/>
      <c r="CO430" s="49"/>
      <c r="CP430" s="49"/>
      <c r="CQ430" s="49"/>
      <c r="CR430" s="49"/>
      <c r="CS430" s="49"/>
      <c r="CT430" s="49"/>
      <c r="CU430" s="49"/>
      <c r="CV430" s="49"/>
      <c r="CW430" s="49"/>
      <c r="CX430" s="49"/>
      <c r="CY430" s="49"/>
      <c r="CZ430" s="49"/>
      <c r="DA430" s="49"/>
      <c r="DB430" s="49"/>
      <c r="DC430" s="49"/>
      <c r="DD430" s="49"/>
      <c r="DE430" s="49"/>
      <c r="DF430" s="49"/>
      <c r="DG430" s="49"/>
      <c r="DH430" s="49"/>
      <c r="DI430" s="49"/>
      <c r="DJ430" s="49"/>
      <c r="DK430" s="49"/>
      <c r="DL430" s="49"/>
      <c r="DM430" s="49"/>
      <c r="DN430" s="49"/>
      <c r="DO430" s="49"/>
      <c r="DP430" s="49"/>
      <c r="DQ430" s="49"/>
      <c r="DR430" s="49"/>
      <c r="DS430" s="49"/>
      <c r="DT430" s="49"/>
      <c r="DU430" s="49"/>
      <c r="DV430" s="49"/>
      <c r="DW430" s="49"/>
      <c r="DX430" s="49"/>
      <c r="DY430" s="49"/>
      <c r="DZ430" s="49"/>
      <c r="EA430" s="49"/>
      <c r="EB430" s="49"/>
      <c r="EC430" s="49"/>
      <c r="ED430" s="49"/>
      <c r="EE430" s="49"/>
      <c r="EF430" s="49"/>
      <c r="EG430" s="49"/>
      <c r="EH430" s="49"/>
      <c r="EI430" s="49"/>
      <c r="EJ430" s="49"/>
      <c r="EK430" s="49"/>
    </row>
    <row r="431" spans="1:141" s="105" customFormat="1" ht="12.75">
      <c r="A431" s="124" t="s">
        <v>21</v>
      </c>
      <c r="B431" s="124">
        <v>1</v>
      </c>
      <c r="C431" s="106" t="s">
        <v>283</v>
      </c>
      <c r="D431" s="64" t="s">
        <v>339</v>
      </c>
      <c r="E431" s="106" t="s">
        <v>260</v>
      </c>
      <c r="F431" s="124" t="s">
        <v>1</v>
      </c>
      <c r="G431" s="12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49"/>
      <c r="AS431" s="49"/>
      <c r="AT431" s="49"/>
      <c r="AU431" s="49"/>
      <c r="AV431" s="49"/>
      <c r="AW431" s="49"/>
      <c r="AX431" s="49"/>
      <c r="AY431" s="49"/>
      <c r="AZ431" s="49"/>
      <c r="BA431" s="49"/>
      <c r="BB431" s="49"/>
      <c r="BC431" s="49"/>
      <c r="BD431" s="49"/>
      <c r="BE431" s="49"/>
      <c r="BF431" s="49"/>
      <c r="BG431" s="49"/>
      <c r="BH431" s="49"/>
      <c r="BI431" s="49"/>
      <c r="BJ431" s="49"/>
      <c r="BK431" s="49"/>
      <c r="BL431" s="49"/>
      <c r="BM431" s="49"/>
      <c r="BN431" s="49"/>
      <c r="BO431" s="49"/>
      <c r="BP431" s="49"/>
      <c r="BQ431" s="49"/>
      <c r="BR431" s="49"/>
      <c r="BS431" s="49"/>
      <c r="BT431" s="49"/>
      <c r="BU431" s="49"/>
      <c r="BV431" s="49"/>
      <c r="BW431" s="49"/>
      <c r="BX431" s="49"/>
      <c r="BY431" s="49"/>
      <c r="BZ431" s="49"/>
      <c r="CA431" s="49"/>
      <c r="CB431" s="49"/>
      <c r="CC431" s="49"/>
      <c r="CD431" s="49"/>
      <c r="CE431" s="49"/>
      <c r="CF431" s="49"/>
      <c r="CG431" s="49"/>
      <c r="CH431" s="49"/>
      <c r="CI431" s="49"/>
      <c r="CJ431" s="49"/>
      <c r="CK431" s="49"/>
      <c r="CL431" s="49"/>
      <c r="CM431" s="49"/>
      <c r="CN431" s="49"/>
      <c r="CO431" s="49"/>
      <c r="CP431" s="49"/>
      <c r="CQ431" s="49"/>
      <c r="CR431" s="49"/>
      <c r="CS431" s="49"/>
      <c r="CT431" s="49"/>
      <c r="CU431" s="49"/>
      <c r="CV431" s="49"/>
      <c r="CW431" s="49"/>
      <c r="CX431" s="49"/>
      <c r="CY431" s="49"/>
      <c r="CZ431" s="49"/>
      <c r="DA431" s="49"/>
      <c r="DB431" s="49"/>
      <c r="DC431" s="49"/>
      <c r="DD431" s="49"/>
      <c r="DE431" s="49"/>
      <c r="DF431" s="49"/>
      <c r="DG431" s="49"/>
      <c r="DH431" s="49"/>
      <c r="DI431" s="49"/>
      <c r="DJ431" s="49"/>
      <c r="DK431" s="49"/>
      <c r="DL431" s="49"/>
      <c r="DM431" s="49"/>
      <c r="DN431" s="49"/>
      <c r="DO431" s="49"/>
      <c r="DP431" s="49"/>
      <c r="DQ431" s="49"/>
      <c r="DR431" s="49"/>
      <c r="DS431" s="49"/>
      <c r="DT431" s="49"/>
      <c r="DU431" s="49"/>
      <c r="DV431" s="49"/>
      <c r="DW431" s="49"/>
      <c r="DX431" s="49"/>
      <c r="DY431" s="49"/>
      <c r="DZ431" s="49"/>
      <c r="EA431" s="49"/>
      <c r="EB431" s="49"/>
      <c r="EC431" s="49"/>
      <c r="ED431" s="49"/>
      <c r="EE431" s="49"/>
      <c r="EF431" s="49"/>
      <c r="EG431" s="49"/>
      <c r="EH431" s="49"/>
      <c r="EI431" s="49"/>
      <c r="EJ431" s="49"/>
      <c r="EK431" s="49"/>
    </row>
    <row r="432" spans="1:141" s="105" customFormat="1" ht="12.75">
      <c r="A432" s="124" t="s">
        <v>21</v>
      </c>
      <c r="B432" s="124">
        <v>2</v>
      </c>
      <c r="C432" s="106" t="s">
        <v>283</v>
      </c>
      <c r="D432" s="64" t="s">
        <v>339</v>
      </c>
      <c r="E432" s="106" t="s">
        <v>260</v>
      </c>
      <c r="F432" s="124" t="s">
        <v>1</v>
      </c>
      <c r="G432" s="12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49"/>
      <c r="AS432" s="49"/>
      <c r="AT432" s="49"/>
      <c r="AU432" s="49"/>
      <c r="AV432" s="49"/>
      <c r="AW432" s="49"/>
      <c r="AX432" s="49"/>
      <c r="AY432" s="49"/>
      <c r="AZ432" s="49"/>
      <c r="BA432" s="49"/>
      <c r="BB432" s="49"/>
      <c r="BC432" s="49"/>
      <c r="BD432" s="49"/>
      <c r="BE432" s="49"/>
      <c r="BF432" s="49"/>
      <c r="BG432" s="49"/>
      <c r="BH432" s="49"/>
      <c r="BI432" s="49"/>
      <c r="BJ432" s="49"/>
      <c r="BK432" s="49"/>
      <c r="BL432" s="49"/>
      <c r="BM432" s="49"/>
      <c r="BN432" s="49"/>
      <c r="BO432" s="49"/>
      <c r="BP432" s="49"/>
      <c r="BQ432" s="49"/>
      <c r="BR432" s="49"/>
      <c r="BS432" s="49"/>
      <c r="BT432" s="49"/>
      <c r="BU432" s="49"/>
      <c r="BV432" s="49"/>
      <c r="BW432" s="49"/>
      <c r="BX432" s="49"/>
      <c r="BY432" s="49"/>
      <c r="BZ432" s="49"/>
      <c r="CA432" s="49"/>
      <c r="CB432" s="49"/>
      <c r="CC432" s="49"/>
      <c r="CD432" s="49"/>
      <c r="CE432" s="49"/>
      <c r="CF432" s="49"/>
      <c r="CG432" s="49"/>
      <c r="CH432" s="49"/>
      <c r="CI432" s="49"/>
      <c r="CJ432" s="49"/>
      <c r="CK432" s="49"/>
      <c r="CL432" s="49"/>
      <c r="CM432" s="49"/>
      <c r="CN432" s="49"/>
      <c r="CO432" s="49"/>
      <c r="CP432" s="49"/>
      <c r="CQ432" s="49"/>
      <c r="CR432" s="49"/>
      <c r="CS432" s="49"/>
      <c r="CT432" s="49"/>
      <c r="CU432" s="49"/>
      <c r="CV432" s="49"/>
      <c r="CW432" s="49"/>
      <c r="CX432" s="49"/>
      <c r="CY432" s="49"/>
      <c r="CZ432" s="49"/>
      <c r="DA432" s="49"/>
      <c r="DB432" s="49"/>
      <c r="DC432" s="49"/>
      <c r="DD432" s="49"/>
      <c r="DE432" s="49"/>
      <c r="DF432" s="49"/>
      <c r="DG432" s="49"/>
      <c r="DH432" s="49"/>
      <c r="DI432" s="49"/>
      <c r="DJ432" s="49"/>
      <c r="DK432" s="49"/>
      <c r="DL432" s="49"/>
      <c r="DM432" s="49"/>
      <c r="DN432" s="49"/>
      <c r="DO432" s="49"/>
      <c r="DP432" s="49"/>
      <c r="DQ432" s="49"/>
      <c r="DR432" s="49"/>
      <c r="DS432" s="49"/>
      <c r="DT432" s="49"/>
      <c r="DU432" s="49"/>
      <c r="DV432" s="49"/>
      <c r="DW432" s="49"/>
      <c r="DX432" s="49"/>
      <c r="DY432" s="49"/>
      <c r="DZ432" s="49"/>
      <c r="EA432" s="49"/>
      <c r="EB432" s="49"/>
      <c r="EC432" s="49"/>
      <c r="ED432" s="49"/>
      <c r="EE432" s="49"/>
      <c r="EF432" s="49"/>
      <c r="EG432" s="49"/>
      <c r="EH432" s="49"/>
      <c r="EI432" s="49"/>
      <c r="EJ432" s="49"/>
      <c r="EK432" s="49"/>
    </row>
    <row r="433" spans="1:141" s="105" customFormat="1" ht="12.75">
      <c r="A433" s="124" t="s">
        <v>21</v>
      </c>
      <c r="B433" s="124">
        <v>1</v>
      </c>
      <c r="C433" s="106" t="s">
        <v>283</v>
      </c>
      <c r="D433" s="64" t="s">
        <v>339</v>
      </c>
      <c r="E433" s="106" t="s">
        <v>260</v>
      </c>
      <c r="F433" s="124" t="s">
        <v>1</v>
      </c>
      <c r="G433" s="12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49"/>
      <c r="AS433" s="49"/>
      <c r="AT433" s="49"/>
      <c r="AU433" s="49"/>
      <c r="AV433" s="49"/>
      <c r="AW433" s="49"/>
      <c r="AX433" s="49"/>
      <c r="AY433" s="49"/>
      <c r="AZ433" s="49"/>
      <c r="BA433" s="49"/>
      <c r="BB433" s="49"/>
      <c r="BC433" s="49"/>
      <c r="BD433" s="49"/>
      <c r="BE433" s="49"/>
      <c r="BF433" s="49"/>
      <c r="BG433" s="49"/>
      <c r="BH433" s="49"/>
      <c r="BI433" s="49"/>
      <c r="BJ433" s="49"/>
      <c r="BK433" s="49"/>
      <c r="BL433" s="49"/>
      <c r="BM433" s="49"/>
      <c r="BN433" s="49"/>
      <c r="BO433" s="49"/>
      <c r="BP433" s="49"/>
      <c r="BQ433" s="49"/>
      <c r="BR433" s="49"/>
      <c r="BS433" s="49"/>
      <c r="BT433" s="49"/>
      <c r="BU433" s="49"/>
      <c r="BV433" s="49"/>
      <c r="BW433" s="49"/>
      <c r="BX433" s="49"/>
      <c r="BY433" s="49"/>
      <c r="BZ433" s="49"/>
      <c r="CA433" s="49"/>
      <c r="CB433" s="49"/>
      <c r="CC433" s="49"/>
      <c r="CD433" s="49"/>
      <c r="CE433" s="49"/>
      <c r="CF433" s="49"/>
      <c r="CG433" s="49"/>
      <c r="CH433" s="49"/>
      <c r="CI433" s="49"/>
      <c r="CJ433" s="49"/>
      <c r="CK433" s="49"/>
      <c r="CL433" s="49"/>
      <c r="CM433" s="49"/>
      <c r="CN433" s="49"/>
      <c r="CO433" s="49"/>
      <c r="CP433" s="49"/>
      <c r="CQ433" s="49"/>
      <c r="CR433" s="49"/>
      <c r="CS433" s="49"/>
      <c r="CT433" s="49"/>
      <c r="CU433" s="49"/>
      <c r="CV433" s="49"/>
      <c r="CW433" s="49"/>
      <c r="CX433" s="49"/>
      <c r="CY433" s="49"/>
      <c r="CZ433" s="49"/>
      <c r="DA433" s="49"/>
      <c r="DB433" s="49"/>
      <c r="DC433" s="49"/>
      <c r="DD433" s="49"/>
      <c r="DE433" s="49"/>
      <c r="DF433" s="49"/>
      <c r="DG433" s="49"/>
      <c r="DH433" s="49"/>
      <c r="DI433" s="49"/>
      <c r="DJ433" s="49"/>
      <c r="DK433" s="49"/>
      <c r="DL433" s="49"/>
      <c r="DM433" s="49"/>
      <c r="DN433" s="49"/>
      <c r="DO433" s="49"/>
      <c r="DP433" s="49"/>
      <c r="DQ433" s="49"/>
      <c r="DR433" s="49"/>
      <c r="DS433" s="49"/>
      <c r="DT433" s="49"/>
      <c r="DU433" s="49"/>
      <c r="DV433" s="49"/>
      <c r="DW433" s="49"/>
      <c r="DX433" s="49"/>
      <c r="DY433" s="49"/>
      <c r="DZ433" s="49"/>
      <c r="EA433" s="49"/>
      <c r="EB433" s="49"/>
      <c r="EC433" s="49"/>
      <c r="ED433" s="49"/>
      <c r="EE433" s="49"/>
      <c r="EF433" s="49"/>
      <c r="EG433" s="49"/>
      <c r="EH433" s="49"/>
      <c r="EI433" s="49"/>
      <c r="EJ433" s="49"/>
      <c r="EK433" s="49"/>
    </row>
    <row r="434" spans="1:141" s="105" customFormat="1" ht="12.75">
      <c r="A434" s="124" t="s">
        <v>21</v>
      </c>
      <c r="B434" s="124">
        <v>1</v>
      </c>
      <c r="C434" s="106" t="s">
        <v>283</v>
      </c>
      <c r="D434" s="64" t="s">
        <v>339</v>
      </c>
      <c r="E434" s="106" t="s">
        <v>260</v>
      </c>
      <c r="F434" s="106" t="s">
        <v>309</v>
      </c>
      <c r="G434" s="12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49"/>
      <c r="AS434" s="49"/>
      <c r="AT434" s="49"/>
      <c r="AU434" s="49"/>
      <c r="AV434" s="49"/>
      <c r="AW434" s="49"/>
      <c r="AX434" s="49"/>
      <c r="AY434" s="49"/>
      <c r="AZ434" s="49"/>
      <c r="BA434" s="49"/>
      <c r="BB434" s="49"/>
      <c r="BC434" s="49"/>
      <c r="BD434" s="49"/>
      <c r="BE434" s="49"/>
      <c r="BF434" s="49"/>
      <c r="BG434" s="49"/>
      <c r="BH434" s="49"/>
      <c r="BI434" s="49"/>
      <c r="BJ434" s="49"/>
      <c r="BK434" s="49"/>
      <c r="BL434" s="49"/>
      <c r="BM434" s="49"/>
      <c r="BN434" s="49"/>
      <c r="BO434" s="49"/>
      <c r="BP434" s="49"/>
      <c r="BQ434" s="49"/>
      <c r="BR434" s="49"/>
      <c r="BS434" s="49"/>
      <c r="BT434" s="49"/>
      <c r="BU434" s="49"/>
      <c r="BV434" s="49"/>
      <c r="BW434" s="49"/>
      <c r="BX434" s="49"/>
      <c r="BY434" s="49"/>
      <c r="BZ434" s="49"/>
      <c r="CA434" s="49"/>
      <c r="CB434" s="49"/>
      <c r="CC434" s="49"/>
      <c r="CD434" s="49"/>
      <c r="CE434" s="49"/>
      <c r="CF434" s="49"/>
      <c r="CG434" s="49"/>
      <c r="CH434" s="49"/>
      <c r="CI434" s="49"/>
      <c r="CJ434" s="49"/>
      <c r="CK434" s="49"/>
      <c r="CL434" s="49"/>
      <c r="CM434" s="49"/>
      <c r="CN434" s="49"/>
      <c r="CO434" s="49"/>
      <c r="CP434" s="49"/>
      <c r="CQ434" s="49"/>
      <c r="CR434" s="49"/>
      <c r="CS434" s="49"/>
      <c r="CT434" s="49"/>
      <c r="CU434" s="49"/>
      <c r="CV434" s="49"/>
      <c r="CW434" s="49"/>
      <c r="CX434" s="49"/>
      <c r="CY434" s="49"/>
      <c r="CZ434" s="49"/>
      <c r="DA434" s="49"/>
      <c r="DB434" s="49"/>
      <c r="DC434" s="49"/>
      <c r="DD434" s="49"/>
      <c r="DE434" s="49"/>
      <c r="DF434" s="49"/>
      <c r="DG434" s="49"/>
      <c r="DH434" s="49"/>
      <c r="DI434" s="49"/>
      <c r="DJ434" s="49"/>
      <c r="DK434" s="49"/>
      <c r="DL434" s="49"/>
      <c r="DM434" s="49"/>
      <c r="DN434" s="49"/>
      <c r="DO434" s="49"/>
      <c r="DP434" s="49"/>
      <c r="DQ434" s="49"/>
      <c r="DR434" s="49"/>
      <c r="DS434" s="49"/>
      <c r="DT434" s="49"/>
      <c r="DU434" s="49"/>
      <c r="DV434" s="49"/>
      <c r="DW434" s="49"/>
      <c r="DX434" s="49"/>
      <c r="DY434" s="49"/>
      <c r="DZ434" s="49"/>
      <c r="EA434" s="49"/>
      <c r="EB434" s="49"/>
      <c r="EC434" s="49"/>
      <c r="ED434" s="49"/>
      <c r="EE434" s="49"/>
      <c r="EF434" s="49"/>
      <c r="EG434" s="49"/>
      <c r="EH434" s="49"/>
      <c r="EI434" s="49"/>
      <c r="EJ434" s="49"/>
      <c r="EK434" s="49"/>
    </row>
    <row r="435" spans="1:141" s="105" customFormat="1" ht="12.75">
      <c r="A435" s="124" t="s">
        <v>21</v>
      </c>
      <c r="B435" s="124">
        <v>2</v>
      </c>
      <c r="C435" s="106" t="s">
        <v>283</v>
      </c>
      <c r="D435" s="64" t="s">
        <v>339</v>
      </c>
      <c r="E435" s="106" t="s">
        <v>260</v>
      </c>
      <c r="F435" s="106" t="s">
        <v>389</v>
      </c>
      <c r="G435" s="12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49"/>
      <c r="AS435" s="49"/>
      <c r="AT435" s="49"/>
      <c r="AU435" s="49"/>
      <c r="AV435" s="49"/>
      <c r="AW435" s="49"/>
      <c r="AX435" s="49"/>
      <c r="AY435" s="49"/>
      <c r="AZ435" s="49"/>
      <c r="BA435" s="49"/>
      <c r="BB435" s="49"/>
      <c r="BC435" s="49"/>
      <c r="BD435" s="49"/>
      <c r="BE435" s="49"/>
      <c r="BF435" s="49"/>
      <c r="BG435" s="49"/>
      <c r="BH435" s="49"/>
      <c r="BI435" s="49"/>
      <c r="BJ435" s="49"/>
      <c r="BK435" s="49"/>
      <c r="BL435" s="49"/>
      <c r="BM435" s="49"/>
      <c r="BN435" s="49"/>
      <c r="BO435" s="49"/>
      <c r="BP435" s="49"/>
      <c r="BQ435" s="49"/>
      <c r="BR435" s="49"/>
      <c r="BS435" s="49"/>
      <c r="BT435" s="49"/>
      <c r="BU435" s="49"/>
      <c r="BV435" s="49"/>
      <c r="BW435" s="49"/>
      <c r="BX435" s="49"/>
      <c r="BY435" s="49"/>
      <c r="BZ435" s="49"/>
      <c r="CA435" s="49"/>
      <c r="CB435" s="49"/>
      <c r="CC435" s="49"/>
      <c r="CD435" s="49"/>
      <c r="CE435" s="49"/>
      <c r="CF435" s="49"/>
      <c r="CG435" s="49"/>
      <c r="CH435" s="49"/>
      <c r="CI435" s="49"/>
      <c r="CJ435" s="49"/>
      <c r="CK435" s="49"/>
      <c r="CL435" s="49"/>
      <c r="CM435" s="49"/>
      <c r="CN435" s="49"/>
      <c r="CO435" s="49"/>
      <c r="CP435" s="49"/>
      <c r="CQ435" s="49"/>
      <c r="CR435" s="49"/>
      <c r="CS435" s="49"/>
      <c r="CT435" s="49"/>
      <c r="CU435" s="49"/>
      <c r="CV435" s="49"/>
      <c r="CW435" s="49"/>
      <c r="CX435" s="49"/>
      <c r="CY435" s="49"/>
      <c r="CZ435" s="49"/>
      <c r="DA435" s="49"/>
      <c r="DB435" s="49"/>
      <c r="DC435" s="49"/>
      <c r="DD435" s="49"/>
      <c r="DE435" s="49"/>
      <c r="DF435" s="49"/>
      <c r="DG435" s="49"/>
      <c r="DH435" s="49"/>
      <c r="DI435" s="49"/>
      <c r="DJ435" s="49"/>
      <c r="DK435" s="49"/>
      <c r="DL435" s="49"/>
      <c r="DM435" s="49"/>
      <c r="DN435" s="49"/>
      <c r="DO435" s="49"/>
      <c r="DP435" s="49"/>
      <c r="DQ435" s="49"/>
      <c r="DR435" s="49"/>
      <c r="DS435" s="49"/>
      <c r="DT435" s="49"/>
      <c r="DU435" s="49"/>
      <c r="DV435" s="49"/>
      <c r="DW435" s="49"/>
      <c r="DX435" s="49"/>
      <c r="DY435" s="49"/>
      <c r="DZ435" s="49"/>
      <c r="EA435" s="49"/>
      <c r="EB435" s="49"/>
      <c r="EC435" s="49"/>
      <c r="ED435" s="49"/>
      <c r="EE435" s="49"/>
      <c r="EF435" s="49"/>
      <c r="EG435" s="49"/>
      <c r="EH435" s="49"/>
      <c r="EI435" s="49"/>
      <c r="EJ435" s="49"/>
      <c r="EK435" s="49"/>
    </row>
    <row r="436" spans="1:141" s="105" customFormat="1" ht="12.75">
      <c r="A436" s="124" t="s">
        <v>21</v>
      </c>
      <c r="B436" s="124">
        <v>1</v>
      </c>
      <c r="C436" s="106" t="s">
        <v>283</v>
      </c>
      <c r="D436" s="64" t="s">
        <v>339</v>
      </c>
      <c r="E436" s="106" t="s">
        <v>260</v>
      </c>
      <c r="F436" s="124" t="s">
        <v>1</v>
      </c>
      <c r="G436" s="12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49"/>
      <c r="AS436" s="49"/>
      <c r="AT436" s="49"/>
      <c r="AU436" s="49"/>
      <c r="AV436" s="49"/>
      <c r="AW436" s="49"/>
      <c r="AX436" s="49"/>
      <c r="AY436" s="49"/>
      <c r="AZ436" s="49"/>
      <c r="BA436" s="49"/>
      <c r="BB436" s="49"/>
      <c r="BC436" s="49"/>
      <c r="BD436" s="49"/>
      <c r="BE436" s="49"/>
      <c r="BF436" s="49"/>
      <c r="BG436" s="49"/>
      <c r="BH436" s="49"/>
      <c r="BI436" s="49"/>
      <c r="BJ436" s="49"/>
      <c r="BK436" s="49"/>
      <c r="BL436" s="49"/>
      <c r="BM436" s="49"/>
      <c r="BN436" s="49"/>
      <c r="BO436" s="49"/>
      <c r="BP436" s="49"/>
      <c r="BQ436" s="49"/>
      <c r="BR436" s="49"/>
      <c r="BS436" s="49"/>
      <c r="BT436" s="49"/>
      <c r="BU436" s="49"/>
      <c r="BV436" s="49"/>
      <c r="BW436" s="49"/>
      <c r="BX436" s="49"/>
      <c r="BY436" s="49"/>
      <c r="BZ436" s="49"/>
      <c r="CA436" s="49"/>
      <c r="CB436" s="49"/>
      <c r="CC436" s="49"/>
      <c r="CD436" s="49"/>
      <c r="CE436" s="49"/>
      <c r="CF436" s="49"/>
      <c r="CG436" s="49"/>
      <c r="CH436" s="49"/>
      <c r="CI436" s="49"/>
      <c r="CJ436" s="49"/>
      <c r="CK436" s="49"/>
      <c r="CL436" s="49"/>
      <c r="CM436" s="49"/>
      <c r="CN436" s="49"/>
      <c r="CO436" s="49"/>
      <c r="CP436" s="49"/>
      <c r="CQ436" s="49"/>
      <c r="CR436" s="49"/>
      <c r="CS436" s="49"/>
      <c r="CT436" s="49"/>
      <c r="CU436" s="49"/>
      <c r="CV436" s="49"/>
      <c r="CW436" s="49"/>
      <c r="CX436" s="49"/>
      <c r="CY436" s="49"/>
      <c r="CZ436" s="49"/>
      <c r="DA436" s="49"/>
      <c r="DB436" s="49"/>
      <c r="DC436" s="49"/>
      <c r="DD436" s="49"/>
      <c r="DE436" s="49"/>
      <c r="DF436" s="49"/>
      <c r="DG436" s="49"/>
      <c r="DH436" s="49"/>
      <c r="DI436" s="49"/>
      <c r="DJ436" s="49"/>
      <c r="DK436" s="49"/>
      <c r="DL436" s="49"/>
      <c r="DM436" s="49"/>
      <c r="DN436" s="49"/>
      <c r="DO436" s="49"/>
      <c r="DP436" s="49"/>
      <c r="DQ436" s="49"/>
      <c r="DR436" s="49"/>
      <c r="DS436" s="49"/>
      <c r="DT436" s="49"/>
      <c r="DU436" s="49"/>
      <c r="DV436" s="49"/>
      <c r="DW436" s="49"/>
      <c r="DX436" s="49"/>
      <c r="DY436" s="49"/>
      <c r="DZ436" s="49"/>
      <c r="EA436" s="49"/>
      <c r="EB436" s="49"/>
      <c r="EC436" s="49"/>
      <c r="ED436" s="49"/>
      <c r="EE436" s="49"/>
      <c r="EF436" s="49"/>
      <c r="EG436" s="49"/>
      <c r="EH436" s="49"/>
      <c r="EI436" s="49"/>
      <c r="EJ436" s="49"/>
      <c r="EK436" s="49"/>
    </row>
    <row r="437" spans="1:141" s="105" customFormat="1" ht="12.75">
      <c r="A437" s="124" t="s">
        <v>21</v>
      </c>
      <c r="B437" s="124">
        <v>1</v>
      </c>
      <c r="C437" s="106" t="s">
        <v>283</v>
      </c>
      <c r="D437" s="64" t="s">
        <v>339</v>
      </c>
      <c r="E437" s="106" t="s">
        <v>260</v>
      </c>
      <c r="F437" s="124" t="s">
        <v>1</v>
      </c>
      <c r="G437" s="12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49"/>
      <c r="AS437" s="49"/>
      <c r="AT437" s="49"/>
      <c r="AU437" s="49"/>
      <c r="AV437" s="49"/>
      <c r="AW437" s="49"/>
      <c r="AX437" s="49"/>
      <c r="AY437" s="49"/>
      <c r="AZ437" s="49"/>
      <c r="BA437" s="49"/>
      <c r="BB437" s="49"/>
      <c r="BC437" s="49"/>
      <c r="BD437" s="49"/>
      <c r="BE437" s="49"/>
      <c r="BF437" s="49"/>
      <c r="BG437" s="49"/>
      <c r="BH437" s="49"/>
      <c r="BI437" s="49"/>
      <c r="BJ437" s="49"/>
      <c r="BK437" s="49"/>
      <c r="BL437" s="49"/>
      <c r="BM437" s="49"/>
      <c r="BN437" s="49"/>
      <c r="BO437" s="49"/>
      <c r="BP437" s="49"/>
      <c r="BQ437" s="49"/>
      <c r="BR437" s="49"/>
      <c r="BS437" s="49"/>
      <c r="BT437" s="49"/>
      <c r="BU437" s="49"/>
      <c r="BV437" s="49"/>
      <c r="BW437" s="49"/>
      <c r="BX437" s="49"/>
      <c r="BY437" s="49"/>
      <c r="BZ437" s="49"/>
      <c r="CA437" s="49"/>
      <c r="CB437" s="49"/>
      <c r="CC437" s="49"/>
      <c r="CD437" s="49"/>
      <c r="CE437" s="49"/>
      <c r="CF437" s="49"/>
      <c r="CG437" s="49"/>
      <c r="CH437" s="49"/>
      <c r="CI437" s="49"/>
      <c r="CJ437" s="49"/>
      <c r="CK437" s="49"/>
      <c r="CL437" s="49"/>
      <c r="CM437" s="49"/>
      <c r="CN437" s="49"/>
      <c r="CO437" s="49"/>
      <c r="CP437" s="49"/>
      <c r="CQ437" s="49"/>
      <c r="CR437" s="49"/>
      <c r="CS437" s="49"/>
      <c r="CT437" s="49"/>
      <c r="CU437" s="49"/>
      <c r="CV437" s="49"/>
      <c r="CW437" s="49"/>
      <c r="CX437" s="49"/>
      <c r="CY437" s="49"/>
      <c r="CZ437" s="49"/>
      <c r="DA437" s="49"/>
      <c r="DB437" s="49"/>
      <c r="DC437" s="49"/>
      <c r="DD437" s="49"/>
      <c r="DE437" s="49"/>
      <c r="DF437" s="49"/>
      <c r="DG437" s="49"/>
      <c r="DH437" s="49"/>
      <c r="DI437" s="49"/>
      <c r="DJ437" s="49"/>
      <c r="DK437" s="49"/>
      <c r="DL437" s="49"/>
      <c r="DM437" s="49"/>
      <c r="DN437" s="49"/>
      <c r="DO437" s="49"/>
      <c r="DP437" s="49"/>
      <c r="DQ437" s="49"/>
      <c r="DR437" s="49"/>
      <c r="DS437" s="49"/>
      <c r="DT437" s="49"/>
      <c r="DU437" s="49"/>
      <c r="DV437" s="49"/>
      <c r="DW437" s="49"/>
      <c r="DX437" s="49"/>
      <c r="DY437" s="49"/>
      <c r="DZ437" s="49"/>
      <c r="EA437" s="49"/>
      <c r="EB437" s="49"/>
      <c r="EC437" s="49"/>
      <c r="ED437" s="49"/>
      <c r="EE437" s="49"/>
      <c r="EF437" s="49"/>
      <c r="EG437" s="49"/>
      <c r="EH437" s="49"/>
      <c r="EI437" s="49"/>
      <c r="EJ437" s="49"/>
      <c r="EK437" s="49"/>
    </row>
    <row r="438" spans="1:141" s="105" customFormat="1" ht="12.75">
      <c r="A438" s="124" t="s">
        <v>21</v>
      </c>
      <c r="B438" s="124">
        <v>1</v>
      </c>
      <c r="C438" s="106" t="s">
        <v>283</v>
      </c>
      <c r="D438" s="64" t="s">
        <v>339</v>
      </c>
      <c r="E438" s="106" t="s">
        <v>260</v>
      </c>
      <c r="F438" s="124" t="s">
        <v>1</v>
      </c>
      <c r="G438" s="12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49"/>
      <c r="AS438" s="49"/>
      <c r="AT438" s="49"/>
      <c r="AU438" s="49"/>
      <c r="AV438" s="49"/>
      <c r="AW438" s="49"/>
      <c r="AX438" s="49"/>
      <c r="AY438" s="49"/>
      <c r="AZ438" s="49"/>
      <c r="BA438" s="49"/>
      <c r="BB438" s="49"/>
      <c r="BC438" s="49"/>
      <c r="BD438" s="49"/>
      <c r="BE438" s="49"/>
      <c r="BF438" s="49"/>
      <c r="BG438" s="49"/>
      <c r="BH438" s="49"/>
      <c r="BI438" s="49"/>
      <c r="BJ438" s="49"/>
      <c r="BK438" s="49"/>
      <c r="BL438" s="49"/>
      <c r="BM438" s="49"/>
      <c r="BN438" s="49"/>
      <c r="BO438" s="49"/>
      <c r="BP438" s="49"/>
      <c r="BQ438" s="49"/>
      <c r="BR438" s="49"/>
      <c r="BS438" s="49"/>
      <c r="BT438" s="49"/>
      <c r="BU438" s="49"/>
      <c r="BV438" s="49"/>
      <c r="BW438" s="49"/>
      <c r="BX438" s="49"/>
      <c r="BY438" s="49"/>
      <c r="BZ438" s="49"/>
      <c r="CA438" s="49"/>
      <c r="CB438" s="49"/>
      <c r="CC438" s="49"/>
      <c r="CD438" s="49"/>
      <c r="CE438" s="49"/>
      <c r="CF438" s="49"/>
      <c r="CG438" s="49"/>
      <c r="CH438" s="49"/>
      <c r="CI438" s="49"/>
      <c r="CJ438" s="49"/>
      <c r="CK438" s="49"/>
      <c r="CL438" s="49"/>
      <c r="CM438" s="49"/>
      <c r="CN438" s="49"/>
      <c r="CO438" s="49"/>
      <c r="CP438" s="49"/>
      <c r="CQ438" s="49"/>
      <c r="CR438" s="49"/>
      <c r="CS438" s="49"/>
      <c r="CT438" s="49"/>
      <c r="CU438" s="49"/>
      <c r="CV438" s="49"/>
      <c r="CW438" s="49"/>
      <c r="CX438" s="49"/>
      <c r="CY438" s="49"/>
      <c r="CZ438" s="49"/>
      <c r="DA438" s="49"/>
      <c r="DB438" s="49"/>
      <c r="DC438" s="49"/>
      <c r="DD438" s="49"/>
      <c r="DE438" s="49"/>
      <c r="DF438" s="49"/>
      <c r="DG438" s="49"/>
      <c r="DH438" s="49"/>
      <c r="DI438" s="49"/>
      <c r="DJ438" s="49"/>
      <c r="DK438" s="49"/>
      <c r="DL438" s="49"/>
      <c r="DM438" s="49"/>
      <c r="DN438" s="49"/>
      <c r="DO438" s="49"/>
      <c r="DP438" s="49"/>
      <c r="DQ438" s="49"/>
      <c r="DR438" s="49"/>
      <c r="DS438" s="49"/>
      <c r="DT438" s="49"/>
      <c r="DU438" s="49"/>
      <c r="DV438" s="49"/>
      <c r="DW438" s="49"/>
      <c r="DX438" s="49"/>
      <c r="DY438" s="49"/>
      <c r="DZ438" s="49"/>
      <c r="EA438" s="49"/>
      <c r="EB438" s="49"/>
      <c r="EC438" s="49"/>
      <c r="ED438" s="49"/>
      <c r="EE438" s="49"/>
      <c r="EF438" s="49"/>
      <c r="EG438" s="49"/>
      <c r="EH438" s="49"/>
      <c r="EI438" s="49"/>
      <c r="EJ438" s="49"/>
      <c r="EK438" s="49"/>
    </row>
    <row r="439" spans="1:141" s="105" customFormat="1" ht="12.75">
      <c r="A439" s="124" t="s">
        <v>21</v>
      </c>
      <c r="B439" s="124">
        <v>1</v>
      </c>
      <c r="C439" s="106" t="s">
        <v>283</v>
      </c>
      <c r="D439" s="64" t="s">
        <v>339</v>
      </c>
      <c r="E439" s="106" t="s">
        <v>260</v>
      </c>
      <c r="F439" s="124" t="s">
        <v>1</v>
      </c>
      <c r="G439" s="12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49"/>
      <c r="AS439" s="49"/>
      <c r="AT439" s="49"/>
      <c r="AU439" s="49"/>
      <c r="AV439" s="49"/>
      <c r="AW439" s="49"/>
      <c r="AX439" s="49"/>
      <c r="AY439" s="49"/>
      <c r="AZ439" s="49"/>
      <c r="BA439" s="49"/>
      <c r="BB439" s="49"/>
      <c r="BC439" s="49"/>
      <c r="BD439" s="49"/>
      <c r="BE439" s="49"/>
      <c r="BF439" s="49"/>
      <c r="BG439" s="49"/>
      <c r="BH439" s="49"/>
      <c r="BI439" s="49"/>
      <c r="BJ439" s="49"/>
      <c r="BK439" s="49"/>
      <c r="BL439" s="49"/>
      <c r="BM439" s="49"/>
      <c r="BN439" s="49"/>
      <c r="BO439" s="49"/>
      <c r="BP439" s="49"/>
      <c r="BQ439" s="49"/>
      <c r="BR439" s="49"/>
      <c r="BS439" s="49"/>
      <c r="BT439" s="49"/>
      <c r="BU439" s="49"/>
      <c r="BV439" s="49"/>
      <c r="BW439" s="49"/>
      <c r="BX439" s="49"/>
      <c r="BY439" s="49"/>
      <c r="BZ439" s="49"/>
      <c r="CA439" s="49"/>
      <c r="CB439" s="49"/>
      <c r="CC439" s="49"/>
      <c r="CD439" s="49"/>
      <c r="CE439" s="49"/>
      <c r="CF439" s="49"/>
      <c r="CG439" s="49"/>
      <c r="CH439" s="49"/>
      <c r="CI439" s="49"/>
      <c r="CJ439" s="49"/>
      <c r="CK439" s="49"/>
      <c r="CL439" s="49"/>
      <c r="CM439" s="49"/>
      <c r="CN439" s="49"/>
      <c r="CO439" s="49"/>
      <c r="CP439" s="49"/>
      <c r="CQ439" s="49"/>
      <c r="CR439" s="49"/>
      <c r="CS439" s="49"/>
      <c r="CT439" s="49"/>
      <c r="CU439" s="49"/>
      <c r="CV439" s="49"/>
      <c r="CW439" s="49"/>
      <c r="CX439" s="49"/>
      <c r="CY439" s="49"/>
      <c r="CZ439" s="49"/>
      <c r="DA439" s="49"/>
      <c r="DB439" s="49"/>
      <c r="DC439" s="49"/>
      <c r="DD439" s="49"/>
      <c r="DE439" s="49"/>
      <c r="DF439" s="49"/>
      <c r="DG439" s="49"/>
      <c r="DH439" s="49"/>
      <c r="DI439" s="49"/>
      <c r="DJ439" s="49"/>
      <c r="DK439" s="49"/>
      <c r="DL439" s="49"/>
      <c r="DM439" s="49"/>
      <c r="DN439" s="49"/>
      <c r="DO439" s="49"/>
      <c r="DP439" s="49"/>
      <c r="DQ439" s="49"/>
      <c r="DR439" s="49"/>
      <c r="DS439" s="49"/>
      <c r="DT439" s="49"/>
      <c r="DU439" s="49"/>
      <c r="DV439" s="49"/>
      <c r="DW439" s="49"/>
      <c r="DX439" s="49"/>
      <c r="DY439" s="49"/>
      <c r="DZ439" s="49"/>
      <c r="EA439" s="49"/>
      <c r="EB439" s="49"/>
      <c r="EC439" s="49"/>
      <c r="ED439" s="49"/>
      <c r="EE439" s="49"/>
      <c r="EF439" s="49"/>
      <c r="EG439" s="49"/>
      <c r="EH439" s="49"/>
      <c r="EI439" s="49"/>
      <c r="EJ439" s="49"/>
      <c r="EK439" s="49"/>
    </row>
    <row r="440" spans="1:141" s="107" customFormat="1" ht="12.75">
      <c r="A440" s="42" t="s">
        <v>21</v>
      </c>
      <c r="B440" s="42">
        <v>1</v>
      </c>
      <c r="C440" s="112" t="s">
        <v>283</v>
      </c>
      <c r="D440" s="64" t="s">
        <v>339</v>
      </c>
      <c r="E440" s="112" t="s">
        <v>282</v>
      </c>
      <c r="F440" s="112" t="s">
        <v>486</v>
      </c>
      <c r="G440" s="12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49"/>
      <c r="AS440" s="49"/>
      <c r="AT440" s="49"/>
      <c r="AU440" s="49"/>
      <c r="AV440" s="49"/>
      <c r="AW440" s="49"/>
      <c r="AX440" s="49"/>
      <c r="AY440" s="49"/>
      <c r="AZ440" s="49"/>
      <c r="BA440" s="49"/>
      <c r="BB440" s="49"/>
      <c r="BC440" s="49"/>
      <c r="BD440" s="49"/>
      <c r="BE440" s="49"/>
      <c r="BF440" s="49"/>
      <c r="BG440" s="49"/>
      <c r="BH440" s="49"/>
      <c r="BI440" s="49"/>
      <c r="BJ440" s="49"/>
      <c r="BK440" s="49"/>
      <c r="BL440" s="49"/>
      <c r="BM440" s="49"/>
      <c r="BN440" s="49"/>
      <c r="BO440" s="49"/>
      <c r="BP440" s="49"/>
      <c r="BQ440" s="49"/>
      <c r="BR440" s="49"/>
      <c r="BS440" s="49"/>
      <c r="BT440" s="49"/>
      <c r="BU440" s="49"/>
      <c r="BV440" s="49"/>
      <c r="BW440" s="49"/>
      <c r="BX440" s="49"/>
      <c r="BY440" s="49"/>
      <c r="BZ440" s="49"/>
      <c r="CA440" s="49"/>
      <c r="CB440" s="49"/>
      <c r="CC440" s="49"/>
      <c r="CD440" s="49"/>
      <c r="CE440" s="49"/>
      <c r="CF440" s="49"/>
      <c r="CG440" s="49"/>
      <c r="CH440" s="49"/>
      <c r="CI440" s="49"/>
      <c r="CJ440" s="49"/>
      <c r="CK440" s="49"/>
      <c r="CL440" s="49"/>
      <c r="CM440" s="49"/>
      <c r="CN440" s="49"/>
      <c r="CO440" s="49"/>
      <c r="CP440" s="49"/>
      <c r="CQ440" s="49"/>
      <c r="CR440" s="49"/>
      <c r="CS440" s="49"/>
      <c r="CT440" s="49"/>
      <c r="CU440" s="49"/>
      <c r="CV440" s="49"/>
      <c r="CW440" s="49"/>
      <c r="CX440" s="49"/>
      <c r="CY440" s="49"/>
      <c r="CZ440" s="49"/>
      <c r="DA440" s="49"/>
      <c r="DB440" s="49"/>
      <c r="DC440" s="49"/>
      <c r="DD440" s="49"/>
      <c r="DE440" s="49"/>
      <c r="DF440" s="49"/>
      <c r="DG440" s="49"/>
      <c r="DH440" s="49"/>
      <c r="DI440" s="49"/>
      <c r="DJ440" s="49"/>
      <c r="DK440" s="49"/>
      <c r="DL440" s="49"/>
      <c r="DM440" s="49"/>
      <c r="DN440" s="49"/>
      <c r="DO440" s="49"/>
      <c r="DP440" s="49"/>
      <c r="DQ440" s="49"/>
      <c r="DR440" s="49"/>
      <c r="DS440" s="49"/>
      <c r="DT440" s="49"/>
      <c r="DU440" s="49"/>
      <c r="DV440" s="49"/>
      <c r="DW440" s="49"/>
      <c r="DX440" s="49"/>
      <c r="DY440" s="49"/>
      <c r="DZ440" s="49"/>
      <c r="EA440" s="49"/>
      <c r="EB440" s="49"/>
      <c r="EC440" s="49"/>
      <c r="ED440" s="49"/>
      <c r="EE440" s="49"/>
      <c r="EF440" s="49"/>
      <c r="EG440" s="49"/>
      <c r="EH440" s="49"/>
      <c r="EI440" s="49"/>
      <c r="EJ440" s="49"/>
      <c r="EK440" s="49"/>
    </row>
    <row r="441" spans="1:141" s="107" customFormat="1" ht="12.75">
      <c r="A441" s="124" t="s">
        <v>21</v>
      </c>
      <c r="B441" s="124">
        <v>2</v>
      </c>
      <c r="C441" s="106" t="s">
        <v>283</v>
      </c>
      <c r="D441" s="64" t="s">
        <v>339</v>
      </c>
      <c r="E441" s="106" t="s">
        <v>260</v>
      </c>
      <c r="F441" s="124" t="s">
        <v>1</v>
      </c>
      <c r="G441" s="12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49"/>
      <c r="AS441" s="49"/>
      <c r="AT441" s="49"/>
      <c r="AU441" s="49"/>
      <c r="AV441" s="49"/>
      <c r="AW441" s="49"/>
      <c r="AX441" s="49"/>
      <c r="AY441" s="49"/>
      <c r="AZ441" s="49"/>
      <c r="BA441" s="49"/>
      <c r="BB441" s="49"/>
      <c r="BC441" s="49"/>
      <c r="BD441" s="49"/>
      <c r="BE441" s="49"/>
      <c r="BF441" s="49"/>
      <c r="BG441" s="49"/>
      <c r="BH441" s="49"/>
      <c r="BI441" s="49"/>
      <c r="BJ441" s="49"/>
      <c r="BK441" s="49"/>
      <c r="BL441" s="49"/>
      <c r="BM441" s="49"/>
      <c r="BN441" s="49"/>
      <c r="BO441" s="49"/>
      <c r="BP441" s="49"/>
      <c r="BQ441" s="49"/>
      <c r="BR441" s="49"/>
      <c r="BS441" s="49"/>
      <c r="BT441" s="49"/>
      <c r="BU441" s="49"/>
      <c r="BV441" s="49"/>
      <c r="BW441" s="49"/>
      <c r="BX441" s="49"/>
      <c r="BY441" s="49"/>
      <c r="BZ441" s="49"/>
      <c r="CA441" s="49"/>
      <c r="CB441" s="49"/>
      <c r="CC441" s="49"/>
      <c r="CD441" s="49"/>
      <c r="CE441" s="49"/>
      <c r="CF441" s="49"/>
      <c r="CG441" s="49"/>
      <c r="CH441" s="49"/>
      <c r="CI441" s="49"/>
      <c r="CJ441" s="49"/>
      <c r="CK441" s="49"/>
      <c r="CL441" s="49"/>
      <c r="CM441" s="49"/>
      <c r="CN441" s="49"/>
      <c r="CO441" s="49"/>
      <c r="CP441" s="49"/>
      <c r="CQ441" s="49"/>
      <c r="CR441" s="49"/>
      <c r="CS441" s="49"/>
      <c r="CT441" s="49"/>
      <c r="CU441" s="49"/>
      <c r="CV441" s="49"/>
      <c r="CW441" s="49"/>
      <c r="CX441" s="49"/>
      <c r="CY441" s="49"/>
      <c r="CZ441" s="49"/>
      <c r="DA441" s="49"/>
      <c r="DB441" s="49"/>
      <c r="DC441" s="49"/>
      <c r="DD441" s="49"/>
      <c r="DE441" s="49"/>
      <c r="DF441" s="49"/>
      <c r="DG441" s="49"/>
      <c r="DH441" s="49"/>
      <c r="DI441" s="49"/>
      <c r="DJ441" s="49"/>
      <c r="DK441" s="49"/>
      <c r="DL441" s="49"/>
      <c r="DM441" s="49"/>
      <c r="DN441" s="49"/>
      <c r="DO441" s="49"/>
      <c r="DP441" s="49"/>
      <c r="DQ441" s="49"/>
      <c r="DR441" s="49"/>
      <c r="DS441" s="49"/>
      <c r="DT441" s="49"/>
      <c r="DU441" s="49"/>
      <c r="DV441" s="49"/>
      <c r="DW441" s="49"/>
      <c r="DX441" s="49"/>
      <c r="DY441" s="49"/>
      <c r="DZ441" s="49"/>
      <c r="EA441" s="49"/>
      <c r="EB441" s="49"/>
      <c r="EC441" s="49"/>
      <c r="ED441" s="49"/>
      <c r="EE441" s="49"/>
      <c r="EF441" s="49"/>
      <c r="EG441" s="49"/>
      <c r="EH441" s="49"/>
      <c r="EI441" s="49"/>
      <c r="EJ441" s="49"/>
      <c r="EK441" s="49"/>
    </row>
    <row r="442" spans="1:141" s="107" customFormat="1" ht="12.75">
      <c r="A442" s="124" t="s">
        <v>21</v>
      </c>
      <c r="B442" s="124">
        <v>1</v>
      </c>
      <c r="C442" s="106" t="s">
        <v>283</v>
      </c>
      <c r="D442" s="64" t="s">
        <v>339</v>
      </c>
      <c r="E442" s="106" t="s">
        <v>260</v>
      </c>
      <c r="F442" s="106" t="s">
        <v>389</v>
      </c>
      <c r="G442" s="12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49"/>
      <c r="AS442" s="49"/>
      <c r="AT442" s="49"/>
      <c r="AU442" s="49"/>
      <c r="AV442" s="49"/>
      <c r="AW442" s="49"/>
      <c r="AX442" s="49"/>
      <c r="AY442" s="49"/>
      <c r="AZ442" s="49"/>
      <c r="BA442" s="49"/>
      <c r="BB442" s="49"/>
      <c r="BC442" s="49"/>
      <c r="BD442" s="49"/>
      <c r="BE442" s="49"/>
      <c r="BF442" s="49"/>
      <c r="BG442" s="49"/>
      <c r="BH442" s="49"/>
      <c r="BI442" s="49"/>
      <c r="BJ442" s="49"/>
      <c r="BK442" s="49"/>
      <c r="BL442" s="49"/>
      <c r="BM442" s="49"/>
      <c r="BN442" s="49"/>
      <c r="BO442" s="49"/>
      <c r="BP442" s="49"/>
      <c r="BQ442" s="49"/>
      <c r="BR442" s="49"/>
      <c r="BS442" s="49"/>
      <c r="BT442" s="49"/>
      <c r="BU442" s="49"/>
      <c r="BV442" s="49"/>
      <c r="BW442" s="49"/>
      <c r="BX442" s="49"/>
      <c r="BY442" s="49"/>
      <c r="BZ442" s="49"/>
      <c r="CA442" s="49"/>
      <c r="CB442" s="49"/>
      <c r="CC442" s="49"/>
      <c r="CD442" s="49"/>
      <c r="CE442" s="49"/>
      <c r="CF442" s="49"/>
      <c r="CG442" s="49"/>
      <c r="CH442" s="49"/>
      <c r="CI442" s="49"/>
      <c r="CJ442" s="49"/>
      <c r="CK442" s="49"/>
      <c r="CL442" s="49"/>
      <c r="CM442" s="49"/>
      <c r="CN442" s="49"/>
      <c r="CO442" s="49"/>
      <c r="CP442" s="49"/>
      <c r="CQ442" s="49"/>
      <c r="CR442" s="49"/>
      <c r="CS442" s="49"/>
      <c r="CT442" s="49"/>
      <c r="CU442" s="49"/>
      <c r="CV442" s="49"/>
      <c r="CW442" s="49"/>
      <c r="CX442" s="49"/>
      <c r="CY442" s="49"/>
      <c r="CZ442" s="49"/>
      <c r="DA442" s="49"/>
      <c r="DB442" s="49"/>
      <c r="DC442" s="49"/>
      <c r="DD442" s="49"/>
      <c r="DE442" s="49"/>
      <c r="DF442" s="49"/>
      <c r="DG442" s="49"/>
      <c r="DH442" s="49"/>
      <c r="DI442" s="49"/>
      <c r="DJ442" s="49"/>
      <c r="DK442" s="49"/>
      <c r="DL442" s="49"/>
      <c r="DM442" s="49"/>
      <c r="DN442" s="49"/>
      <c r="DO442" s="49"/>
      <c r="DP442" s="49"/>
      <c r="DQ442" s="49"/>
      <c r="DR442" s="49"/>
      <c r="DS442" s="49"/>
      <c r="DT442" s="49"/>
      <c r="DU442" s="49"/>
      <c r="DV442" s="49"/>
      <c r="DW442" s="49"/>
      <c r="DX442" s="49"/>
      <c r="DY442" s="49"/>
      <c r="DZ442" s="49"/>
      <c r="EA442" s="49"/>
      <c r="EB442" s="49"/>
      <c r="EC442" s="49"/>
      <c r="ED442" s="49"/>
      <c r="EE442" s="49"/>
      <c r="EF442" s="49"/>
      <c r="EG442" s="49"/>
      <c r="EH442" s="49"/>
      <c r="EI442" s="49"/>
      <c r="EJ442" s="49"/>
      <c r="EK442" s="49"/>
    </row>
    <row r="443" spans="1:141" s="107" customFormat="1" ht="12.75">
      <c r="A443" s="124" t="s">
        <v>21</v>
      </c>
      <c r="B443" s="124">
        <v>1</v>
      </c>
      <c r="C443" s="106" t="s">
        <v>283</v>
      </c>
      <c r="D443" s="64" t="s">
        <v>339</v>
      </c>
      <c r="E443" s="106" t="s">
        <v>260</v>
      </c>
      <c r="F443" s="106" t="s">
        <v>488</v>
      </c>
      <c r="G443" s="12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49"/>
      <c r="AS443" s="49"/>
      <c r="AT443" s="49"/>
      <c r="AU443" s="49"/>
      <c r="AV443" s="49"/>
      <c r="AW443" s="49"/>
      <c r="AX443" s="49"/>
      <c r="AY443" s="49"/>
      <c r="AZ443" s="49"/>
      <c r="BA443" s="49"/>
      <c r="BB443" s="49"/>
      <c r="BC443" s="49"/>
      <c r="BD443" s="49"/>
      <c r="BE443" s="49"/>
      <c r="BF443" s="49"/>
      <c r="BG443" s="49"/>
      <c r="BH443" s="49"/>
      <c r="BI443" s="49"/>
      <c r="BJ443" s="49"/>
      <c r="BK443" s="49"/>
      <c r="BL443" s="49"/>
      <c r="BM443" s="49"/>
      <c r="BN443" s="49"/>
      <c r="BO443" s="49"/>
      <c r="BP443" s="49"/>
      <c r="BQ443" s="49"/>
      <c r="BR443" s="49"/>
      <c r="BS443" s="49"/>
      <c r="BT443" s="49"/>
      <c r="BU443" s="49"/>
      <c r="BV443" s="49"/>
      <c r="BW443" s="49"/>
      <c r="BX443" s="49"/>
      <c r="BY443" s="49"/>
      <c r="BZ443" s="49"/>
      <c r="CA443" s="49"/>
      <c r="CB443" s="49"/>
      <c r="CC443" s="49"/>
      <c r="CD443" s="49"/>
      <c r="CE443" s="49"/>
      <c r="CF443" s="49"/>
      <c r="CG443" s="49"/>
      <c r="CH443" s="49"/>
      <c r="CI443" s="49"/>
      <c r="CJ443" s="49"/>
      <c r="CK443" s="49"/>
      <c r="CL443" s="49"/>
      <c r="CM443" s="49"/>
      <c r="CN443" s="49"/>
      <c r="CO443" s="49"/>
      <c r="CP443" s="49"/>
      <c r="CQ443" s="49"/>
      <c r="CR443" s="49"/>
      <c r="CS443" s="49"/>
      <c r="CT443" s="49"/>
      <c r="CU443" s="49"/>
      <c r="CV443" s="49"/>
      <c r="CW443" s="49"/>
      <c r="CX443" s="49"/>
      <c r="CY443" s="49"/>
      <c r="CZ443" s="49"/>
      <c r="DA443" s="49"/>
      <c r="DB443" s="49"/>
      <c r="DC443" s="49"/>
      <c r="DD443" s="49"/>
      <c r="DE443" s="49"/>
      <c r="DF443" s="49"/>
      <c r="DG443" s="49"/>
      <c r="DH443" s="49"/>
      <c r="DI443" s="49"/>
      <c r="DJ443" s="49"/>
      <c r="DK443" s="49"/>
      <c r="DL443" s="49"/>
      <c r="DM443" s="49"/>
      <c r="DN443" s="49"/>
      <c r="DO443" s="49"/>
      <c r="DP443" s="49"/>
      <c r="DQ443" s="49"/>
      <c r="DR443" s="49"/>
      <c r="DS443" s="49"/>
      <c r="DT443" s="49"/>
      <c r="DU443" s="49"/>
      <c r="DV443" s="49"/>
      <c r="DW443" s="49"/>
      <c r="DX443" s="49"/>
      <c r="DY443" s="49"/>
      <c r="DZ443" s="49"/>
      <c r="EA443" s="49"/>
      <c r="EB443" s="49"/>
      <c r="EC443" s="49"/>
      <c r="ED443" s="49"/>
      <c r="EE443" s="49"/>
      <c r="EF443" s="49"/>
      <c r="EG443" s="49"/>
      <c r="EH443" s="49"/>
      <c r="EI443" s="49"/>
      <c r="EJ443" s="49"/>
      <c r="EK443" s="49"/>
    </row>
    <row r="444" spans="1:141" s="107" customFormat="1" ht="12.75">
      <c r="A444" s="127" t="s">
        <v>21</v>
      </c>
      <c r="B444" s="127">
        <v>1</v>
      </c>
      <c r="C444" s="128" t="s">
        <v>283</v>
      </c>
      <c r="D444" s="64" t="s">
        <v>339</v>
      </c>
      <c r="E444" s="128"/>
      <c r="F444" s="128" t="s">
        <v>340</v>
      </c>
      <c r="G444" s="12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49"/>
      <c r="AS444" s="49"/>
      <c r="AT444" s="49"/>
      <c r="AU444" s="49"/>
      <c r="AV444" s="49"/>
      <c r="AW444" s="49"/>
      <c r="AX444" s="49"/>
      <c r="AY444" s="49"/>
      <c r="AZ444" s="49"/>
      <c r="BA444" s="49"/>
      <c r="BB444" s="49"/>
      <c r="BC444" s="49"/>
      <c r="BD444" s="49"/>
      <c r="BE444" s="49"/>
      <c r="BF444" s="49"/>
      <c r="BG444" s="49"/>
      <c r="BH444" s="49"/>
      <c r="BI444" s="49"/>
      <c r="BJ444" s="49"/>
      <c r="BK444" s="49"/>
      <c r="BL444" s="49"/>
      <c r="BM444" s="49"/>
      <c r="BN444" s="49"/>
      <c r="BO444" s="49"/>
      <c r="BP444" s="49"/>
      <c r="BQ444" s="49"/>
      <c r="BR444" s="49"/>
      <c r="BS444" s="49"/>
      <c r="BT444" s="49"/>
      <c r="BU444" s="49"/>
      <c r="BV444" s="49"/>
      <c r="BW444" s="49"/>
      <c r="BX444" s="49"/>
      <c r="BY444" s="49"/>
      <c r="BZ444" s="49"/>
      <c r="CA444" s="49"/>
      <c r="CB444" s="49"/>
      <c r="CC444" s="49"/>
      <c r="CD444" s="49"/>
      <c r="CE444" s="49"/>
      <c r="CF444" s="49"/>
      <c r="CG444" s="49"/>
      <c r="CH444" s="49"/>
      <c r="CI444" s="49"/>
      <c r="CJ444" s="49"/>
      <c r="CK444" s="49"/>
      <c r="CL444" s="49"/>
      <c r="CM444" s="49"/>
      <c r="CN444" s="49"/>
      <c r="CO444" s="49"/>
      <c r="CP444" s="49"/>
      <c r="CQ444" s="49"/>
      <c r="CR444" s="49"/>
      <c r="CS444" s="49"/>
      <c r="CT444" s="49"/>
      <c r="CU444" s="49"/>
      <c r="CV444" s="49"/>
      <c r="CW444" s="49"/>
      <c r="CX444" s="49"/>
      <c r="CY444" s="49"/>
      <c r="CZ444" s="49"/>
      <c r="DA444" s="49"/>
      <c r="DB444" s="49"/>
      <c r="DC444" s="49"/>
      <c r="DD444" s="49"/>
      <c r="DE444" s="49"/>
      <c r="DF444" s="49"/>
      <c r="DG444" s="49"/>
      <c r="DH444" s="49"/>
      <c r="DI444" s="49"/>
      <c r="DJ444" s="49"/>
      <c r="DK444" s="49"/>
      <c r="DL444" s="49"/>
      <c r="DM444" s="49"/>
      <c r="DN444" s="49"/>
      <c r="DO444" s="49"/>
      <c r="DP444" s="49"/>
      <c r="DQ444" s="49"/>
      <c r="DR444" s="49"/>
      <c r="DS444" s="49"/>
      <c r="DT444" s="49"/>
      <c r="DU444" s="49"/>
      <c r="DV444" s="49"/>
      <c r="DW444" s="49"/>
      <c r="DX444" s="49"/>
      <c r="DY444" s="49"/>
      <c r="DZ444" s="49"/>
      <c r="EA444" s="49"/>
      <c r="EB444" s="49"/>
      <c r="EC444" s="49"/>
      <c r="ED444" s="49"/>
      <c r="EE444" s="49"/>
      <c r="EF444" s="49"/>
      <c r="EG444" s="49"/>
      <c r="EH444" s="49"/>
      <c r="EI444" s="49"/>
      <c r="EJ444" s="49"/>
      <c r="EK444" s="49"/>
    </row>
    <row r="445" spans="1:141" s="107" customFormat="1" ht="12.75">
      <c r="A445" s="127" t="s">
        <v>21</v>
      </c>
      <c r="B445" s="127">
        <v>2</v>
      </c>
      <c r="C445" s="128" t="s">
        <v>283</v>
      </c>
      <c r="D445" s="64" t="s">
        <v>339</v>
      </c>
      <c r="E445" s="128"/>
      <c r="F445" s="128" t="s">
        <v>452</v>
      </c>
      <c r="G445" s="12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49"/>
      <c r="AS445" s="49"/>
      <c r="AT445" s="49"/>
      <c r="AU445" s="49"/>
      <c r="AV445" s="49"/>
      <c r="AW445" s="49"/>
      <c r="AX445" s="49"/>
      <c r="AY445" s="49"/>
      <c r="AZ445" s="49"/>
      <c r="BA445" s="49"/>
      <c r="BB445" s="49"/>
      <c r="BC445" s="49"/>
      <c r="BD445" s="49"/>
      <c r="BE445" s="49"/>
      <c r="BF445" s="49"/>
      <c r="BG445" s="49"/>
      <c r="BH445" s="49"/>
      <c r="BI445" s="49"/>
      <c r="BJ445" s="49"/>
      <c r="BK445" s="49"/>
      <c r="BL445" s="49"/>
      <c r="BM445" s="49"/>
      <c r="BN445" s="49"/>
      <c r="BO445" s="49"/>
      <c r="BP445" s="49"/>
      <c r="BQ445" s="49"/>
      <c r="BR445" s="49"/>
      <c r="BS445" s="49"/>
      <c r="BT445" s="49"/>
      <c r="BU445" s="49"/>
      <c r="BV445" s="49"/>
      <c r="BW445" s="49"/>
      <c r="BX445" s="49"/>
      <c r="BY445" s="49"/>
      <c r="BZ445" s="49"/>
      <c r="CA445" s="49"/>
      <c r="CB445" s="49"/>
      <c r="CC445" s="49"/>
      <c r="CD445" s="49"/>
      <c r="CE445" s="49"/>
      <c r="CF445" s="49"/>
      <c r="CG445" s="49"/>
      <c r="CH445" s="49"/>
      <c r="CI445" s="49"/>
      <c r="CJ445" s="49"/>
      <c r="CK445" s="49"/>
      <c r="CL445" s="49"/>
      <c r="CM445" s="49"/>
      <c r="CN445" s="49"/>
      <c r="CO445" s="49"/>
      <c r="CP445" s="49"/>
      <c r="CQ445" s="49"/>
      <c r="CR445" s="49"/>
      <c r="CS445" s="49"/>
      <c r="CT445" s="49"/>
      <c r="CU445" s="49"/>
      <c r="CV445" s="49"/>
      <c r="CW445" s="49"/>
      <c r="CX445" s="49"/>
      <c r="CY445" s="49"/>
      <c r="CZ445" s="49"/>
      <c r="DA445" s="49"/>
      <c r="DB445" s="49"/>
      <c r="DC445" s="49"/>
      <c r="DD445" s="49"/>
      <c r="DE445" s="49"/>
      <c r="DF445" s="49"/>
      <c r="DG445" s="49"/>
      <c r="DH445" s="49"/>
      <c r="DI445" s="49"/>
      <c r="DJ445" s="49"/>
      <c r="DK445" s="49"/>
      <c r="DL445" s="49"/>
      <c r="DM445" s="49"/>
      <c r="DN445" s="49"/>
      <c r="DO445" s="49"/>
      <c r="DP445" s="49"/>
      <c r="DQ445" s="49"/>
      <c r="DR445" s="49"/>
      <c r="DS445" s="49"/>
      <c r="DT445" s="49"/>
      <c r="DU445" s="49"/>
      <c r="DV445" s="49"/>
      <c r="DW445" s="49"/>
      <c r="DX445" s="49"/>
      <c r="DY445" s="49"/>
      <c r="DZ445" s="49"/>
      <c r="EA445" s="49"/>
      <c r="EB445" s="49"/>
      <c r="EC445" s="49"/>
      <c r="ED445" s="49"/>
      <c r="EE445" s="49"/>
      <c r="EF445" s="49"/>
      <c r="EG445" s="49"/>
      <c r="EH445" s="49"/>
      <c r="EI445" s="49"/>
      <c r="EJ445" s="49"/>
      <c r="EK445" s="49"/>
    </row>
    <row r="446" spans="1:141" s="107" customFormat="1" ht="12.75">
      <c r="A446" s="124" t="s">
        <v>385</v>
      </c>
      <c r="B446" s="124">
        <v>1</v>
      </c>
      <c r="C446" s="106" t="s">
        <v>224</v>
      </c>
      <c r="D446" s="64" t="s">
        <v>339</v>
      </c>
      <c r="E446" s="106" t="s">
        <v>260</v>
      </c>
      <c r="F446" s="106" t="s">
        <v>309</v>
      </c>
      <c r="G446" s="12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  <c r="AS446" s="49"/>
      <c r="AT446" s="49"/>
      <c r="AU446" s="49"/>
      <c r="AV446" s="49"/>
      <c r="AW446" s="49"/>
      <c r="AX446" s="49"/>
      <c r="AY446" s="49"/>
      <c r="AZ446" s="49"/>
      <c r="BA446" s="49"/>
      <c r="BB446" s="49"/>
      <c r="BC446" s="49"/>
      <c r="BD446" s="49"/>
      <c r="BE446" s="49"/>
      <c r="BF446" s="49"/>
      <c r="BG446" s="49"/>
      <c r="BH446" s="49"/>
      <c r="BI446" s="49"/>
      <c r="BJ446" s="49"/>
      <c r="BK446" s="49"/>
      <c r="BL446" s="49"/>
      <c r="BM446" s="49"/>
      <c r="BN446" s="49"/>
      <c r="BO446" s="49"/>
      <c r="BP446" s="49"/>
      <c r="BQ446" s="49"/>
      <c r="BR446" s="49"/>
      <c r="BS446" s="49"/>
      <c r="BT446" s="49"/>
      <c r="BU446" s="49"/>
      <c r="BV446" s="49"/>
      <c r="BW446" s="49"/>
      <c r="BX446" s="49"/>
      <c r="BY446" s="49"/>
      <c r="BZ446" s="49"/>
      <c r="CA446" s="49"/>
      <c r="CB446" s="49"/>
      <c r="CC446" s="49"/>
      <c r="CD446" s="49"/>
      <c r="CE446" s="49"/>
      <c r="CF446" s="49"/>
      <c r="CG446" s="49"/>
      <c r="CH446" s="49"/>
      <c r="CI446" s="49"/>
      <c r="CJ446" s="49"/>
      <c r="CK446" s="49"/>
      <c r="CL446" s="49"/>
      <c r="CM446" s="49"/>
      <c r="CN446" s="49"/>
      <c r="CO446" s="49"/>
      <c r="CP446" s="49"/>
      <c r="CQ446" s="49"/>
      <c r="CR446" s="49"/>
      <c r="CS446" s="49"/>
      <c r="CT446" s="49"/>
      <c r="CU446" s="49"/>
      <c r="CV446" s="49"/>
      <c r="CW446" s="49"/>
      <c r="CX446" s="49"/>
      <c r="CY446" s="49"/>
      <c r="CZ446" s="49"/>
      <c r="DA446" s="49"/>
      <c r="DB446" s="49"/>
      <c r="DC446" s="49"/>
      <c r="DD446" s="49"/>
      <c r="DE446" s="49"/>
      <c r="DF446" s="49"/>
      <c r="DG446" s="49"/>
      <c r="DH446" s="49"/>
      <c r="DI446" s="49"/>
      <c r="DJ446" s="49"/>
      <c r="DK446" s="49"/>
      <c r="DL446" s="49"/>
      <c r="DM446" s="49"/>
      <c r="DN446" s="49"/>
      <c r="DO446" s="49"/>
      <c r="DP446" s="49"/>
      <c r="DQ446" s="49"/>
      <c r="DR446" s="49"/>
      <c r="DS446" s="49"/>
      <c r="DT446" s="49"/>
      <c r="DU446" s="49"/>
      <c r="DV446" s="49"/>
      <c r="DW446" s="49"/>
      <c r="DX446" s="49"/>
      <c r="DY446" s="49"/>
      <c r="DZ446" s="49"/>
      <c r="EA446" s="49"/>
      <c r="EB446" s="49"/>
      <c r="EC446" s="49"/>
      <c r="ED446" s="49"/>
      <c r="EE446" s="49"/>
      <c r="EF446" s="49"/>
      <c r="EG446" s="49"/>
      <c r="EH446" s="49"/>
      <c r="EI446" s="49"/>
      <c r="EJ446" s="49"/>
      <c r="EK446" s="49"/>
    </row>
    <row r="447" spans="1:141" s="107" customFormat="1" ht="12.75">
      <c r="A447" s="124" t="s">
        <v>11</v>
      </c>
      <c r="B447" s="124">
        <v>1</v>
      </c>
      <c r="C447" s="106" t="s">
        <v>12</v>
      </c>
      <c r="D447" s="64" t="s">
        <v>265</v>
      </c>
      <c r="E447" s="106" t="s">
        <v>260</v>
      </c>
      <c r="F447" s="124" t="s">
        <v>1</v>
      </c>
      <c r="G447" s="12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49"/>
      <c r="AS447" s="49"/>
      <c r="AT447" s="49"/>
      <c r="AU447" s="49"/>
      <c r="AV447" s="49"/>
      <c r="AW447" s="49"/>
      <c r="AX447" s="49"/>
      <c r="AY447" s="49"/>
      <c r="AZ447" s="49"/>
      <c r="BA447" s="49"/>
      <c r="BB447" s="49"/>
      <c r="BC447" s="49"/>
      <c r="BD447" s="49"/>
      <c r="BE447" s="49"/>
      <c r="BF447" s="49"/>
      <c r="BG447" s="49"/>
      <c r="BH447" s="49"/>
      <c r="BI447" s="49"/>
      <c r="BJ447" s="49"/>
      <c r="BK447" s="49"/>
      <c r="BL447" s="49"/>
      <c r="BM447" s="49"/>
      <c r="BN447" s="49"/>
      <c r="BO447" s="49"/>
      <c r="BP447" s="49"/>
      <c r="BQ447" s="49"/>
      <c r="BR447" s="49"/>
      <c r="BS447" s="49"/>
      <c r="BT447" s="49"/>
      <c r="BU447" s="49"/>
      <c r="BV447" s="49"/>
      <c r="BW447" s="49"/>
      <c r="BX447" s="49"/>
      <c r="BY447" s="49"/>
      <c r="BZ447" s="49"/>
      <c r="CA447" s="49"/>
      <c r="CB447" s="49"/>
      <c r="CC447" s="49"/>
      <c r="CD447" s="49"/>
      <c r="CE447" s="49"/>
      <c r="CF447" s="49"/>
      <c r="CG447" s="49"/>
      <c r="CH447" s="49"/>
      <c r="CI447" s="49"/>
      <c r="CJ447" s="49"/>
      <c r="CK447" s="49"/>
      <c r="CL447" s="49"/>
      <c r="CM447" s="49"/>
      <c r="CN447" s="49"/>
      <c r="CO447" s="49"/>
      <c r="CP447" s="49"/>
      <c r="CQ447" s="49"/>
      <c r="CR447" s="49"/>
      <c r="CS447" s="49"/>
      <c r="CT447" s="49"/>
      <c r="CU447" s="49"/>
      <c r="CV447" s="49"/>
      <c r="CW447" s="49"/>
      <c r="CX447" s="49"/>
      <c r="CY447" s="49"/>
      <c r="CZ447" s="49"/>
      <c r="DA447" s="49"/>
      <c r="DB447" s="49"/>
      <c r="DC447" s="49"/>
      <c r="DD447" s="49"/>
      <c r="DE447" s="49"/>
      <c r="DF447" s="49"/>
      <c r="DG447" s="49"/>
      <c r="DH447" s="49"/>
      <c r="DI447" s="49"/>
      <c r="DJ447" s="49"/>
      <c r="DK447" s="49"/>
      <c r="DL447" s="49"/>
      <c r="DM447" s="49"/>
      <c r="DN447" s="49"/>
      <c r="DO447" s="49"/>
      <c r="DP447" s="49"/>
      <c r="DQ447" s="49"/>
      <c r="DR447" s="49"/>
      <c r="DS447" s="49"/>
      <c r="DT447" s="49"/>
      <c r="DU447" s="49"/>
      <c r="DV447" s="49"/>
      <c r="DW447" s="49"/>
      <c r="DX447" s="49"/>
      <c r="DY447" s="49"/>
      <c r="DZ447" s="49"/>
      <c r="EA447" s="49"/>
      <c r="EB447" s="49"/>
      <c r="EC447" s="49"/>
      <c r="ED447" s="49"/>
      <c r="EE447" s="49"/>
      <c r="EF447" s="49"/>
      <c r="EG447" s="49"/>
      <c r="EH447" s="49"/>
      <c r="EI447" s="49"/>
      <c r="EJ447" s="49"/>
      <c r="EK447" s="49"/>
    </row>
    <row r="448" spans="1:141" s="107" customFormat="1" ht="12.75">
      <c r="A448" s="124" t="s">
        <v>11</v>
      </c>
      <c r="B448" s="124">
        <v>1</v>
      </c>
      <c r="C448" s="106" t="s">
        <v>12</v>
      </c>
      <c r="D448" s="64" t="s">
        <v>321</v>
      </c>
      <c r="E448" s="106" t="s">
        <v>260</v>
      </c>
      <c r="F448" s="106" t="s">
        <v>310</v>
      </c>
      <c r="G448" s="12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49"/>
      <c r="AS448" s="49"/>
      <c r="AT448" s="49"/>
      <c r="AU448" s="49"/>
      <c r="AV448" s="49"/>
      <c r="AW448" s="49"/>
      <c r="AX448" s="49"/>
      <c r="AY448" s="49"/>
      <c r="AZ448" s="49"/>
      <c r="BA448" s="49"/>
      <c r="BB448" s="49"/>
      <c r="BC448" s="49"/>
      <c r="BD448" s="49"/>
      <c r="BE448" s="49"/>
      <c r="BF448" s="49"/>
      <c r="BG448" s="49"/>
      <c r="BH448" s="49"/>
      <c r="BI448" s="49"/>
      <c r="BJ448" s="49"/>
      <c r="BK448" s="49"/>
      <c r="BL448" s="49"/>
      <c r="BM448" s="49"/>
      <c r="BN448" s="49"/>
      <c r="BO448" s="49"/>
      <c r="BP448" s="49"/>
      <c r="BQ448" s="49"/>
      <c r="BR448" s="49"/>
      <c r="BS448" s="49"/>
      <c r="BT448" s="49"/>
      <c r="BU448" s="49"/>
      <c r="BV448" s="49"/>
      <c r="BW448" s="49"/>
      <c r="BX448" s="49"/>
      <c r="BY448" s="49"/>
      <c r="BZ448" s="49"/>
      <c r="CA448" s="49"/>
      <c r="CB448" s="49"/>
      <c r="CC448" s="49"/>
      <c r="CD448" s="49"/>
      <c r="CE448" s="49"/>
      <c r="CF448" s="49"/>
      <c r="CG448" s="49"/>
      <c r="CH448" s="49"/>
      <c r="CI448" s="49"/>
      <c r="CJ448" s="49"/>
      <c r="CK448" s="49"/>
      <c r="CL448" s="49"/>
      <c r="CM448" s="49"/>
      <c r="CN448" s="49"/>
      <c r="CO448" s="49"/>
      <c r="CP448" s="49"/>
      <c r="CQ448" s="49"/>
      <c r="CR448" s="49"/>
      <c r="CS448" s="49"/>
      <c r="CT448" s="49"/>
      <c r="CU448" s="49"/>
      <c r="CV448" s="49"/>
      <c r="CW448" s="49"/>
      <c r="CX448" s="49"/>
      <c r="CY448" s="49"/>
      <c r="CZ448" s="49"/>
      <c r="DA448" s="49"/>
      <c r="DB448" s="49"/>
      <c r="DC448" s="49"/>
      <c r="DD448" s="49"/>
      <c r="DE448" s="49"/>
      <c r="DF448" s="49"/>
      <c r="DG448" s="49"/>
      <c r="DH448" s="49"/>
      <c r="DI448" s="49"/>
      <c r="DJ448" s="49"/>
      <c r="DK448" s="49"/>
      <c r="DL448" s="49"/>
      <c r="DM448" s="49"/>
      <c r="DN448" s="49"/>
      <c r="DO448" s="49"/>
      <c r="DP448" s="49"/>
      <c r="DQ448" s="49"/>
      <c r="DR448" s="49"/>
      <c r="DS448" s="49"/>
      <c r="DT448" s="49"/>
      <c r="DU448" s="49"/>
      <c r="DV448" s="49"/>
      <c r="DW448" s="49"/>
      <c r="DX448" s="49"/>
      <c r="DY448" s="49"/>
      <c r="DZ448" s="49"/>
      <c r="EA448" s="49"/>
      <c r="EB448" s="49"/>
      <c r="EC448" s="49"/>
      <c r="ED448" s="49"/>
      <c r="EE448" s="49"/>
      <c r="EF448" s="49"/>
      <c r="EG448" s="49"/>
      <c r="EH448" s="49"/>
      <c r="EI448" s="49"/>
      <c r="EJ448" s="49"/>
      <c r="EK448" s="49"/>
    </row>
    <row r="449" spans="1:141" s="107" customFormat="1" ht="12.75">
      <c r="A449" s="124" t="s">
        <v>13</v>
      </c>
      <c r="B449" s="124">
        <v>6</v>
      </c>
      <c r="C449" s="106" t="s">
        <v>14</v>
      </c>
      <c r="D449" s="64" t="s">
        <v>328</v>
      </c>
      <c r="E449" s="106" t="s">
        <v>260</v>
      </c>
      <c r="F449" s="106" t="s">
        <v>310</v>
      </c>
      <c r="G449" s="12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49"/>
      <c r="AS449" s="49"/>
      <c r="AT449" s="49"/>
      <c r="AU449" s="49"/>
      <c r="AV449" s="49"/>
      <c r="AW449" s="49"/>
      <c r="AX449" s="49"/>
      <c r="AY449" s="49"/>
      <c r="AZ449" s="49"/>
      <c r="BA449" s="49"/>
      <c r="BB449" s="49"/>
      <c r="BC449" s="49"/>
      <c r="BD449" s="49"/>
      <c r="BE449" s="49"/>
      <c r="BF449" s="49"/>
      <c r="BG449" s="49"/>
      <c r="BH449" s="49"/>
      <c r="BI449" s="49"/>
      <c r="BJ449" s="49"/>
      <c r="BK449" s="49"/>
      <c r="BL449" s="49"/>
      <c r="BM449" s="49"/>
      <c r="BN449" s="49"/>
      <c r="BO449" s="49"/>
      <c r="BP449" s="49"/>
      <c r="BQ449" s="49"/>
      <c r="BR449" s="49"/>
      <c r="BS449" s="49"/>
      <c r="BT449" s="49"/>
      <c r="BU449" s="49"/>
      <c r="BV449" s="49"/>
      <c r="BW449" s="49"/>
      <c r="BX449" s="49"/>
      <c r="BY449" s="49"/>
      <c r="BZ449" s="49"/>
      <c r="CA449" s="49"/>
      <c r="CB449" s="49"/>
      <c r="CC449" s="49"/>
      <c r="CD449" s="49"/>
      <c r="CE449" s="49"/>
      <c r="CF449" s="49"/>
      <c r="CG449" s="49"/>
      <c r="CH449" s="49"/>
      <c r="CI449" s="49"/>
      <c r="CJ449" s="49"/>
      <c r="CK449" s="49"/>
      <c r="CL449" s="49"/>
      <c r="CM449" s="49"/>
      <c r="CN449" s="49"/>
      <c r="CO449" s="49"/>
      <c r="CP449" s="49"/>
      <c r="CQ449" s="49"/>
      <c r="CR449" s="49"/>
      <c r="CS449" s="49"/>
      <c r="CT449" s="49"/>
      <c r="CU449" s="49"/>
      <c r="CV449" s="49"/>
      <c r="CW449" s="49"/>
      <c r="CX449" s="49"/>
      <c r="CY449" s="49"/>
      <c r="CZ449" s="49"/>
      <c r="DA449" s="49"/>
      <c r="DB449" s="49"/>
      <c r="DC449" s="49"/>
      <c r="DD449" s="49"/>
      <c r="DE449" s="49"/>
      <c r="DF449" s="49"/>
      <c r="DG449" s="49"/>
      <c r="DH449" s="49"/>
      <c r="DI449" s="49"/>
      <c r="DJ449" s="49"/>
      <c r="DK449" s="49"/>
      <c r="DL449" s="49"/>
      <c r="DM449" s="49"/>
      <c r="DN449" s="49"/>
      <c r="DO449" s="49"/>
      <c r="DP449" s="49"/>
      <c r="DQ449" s="49"/>
      <c r="DR449" s="49"/>
      <c r="DS449" s="49"/>
      <c r="DT449" s="49"/>
      <c r="DU449" s="49"/>
      <c r="DV449" s="49"/>
      <c r="DW449" s="49"/>
      <c r="DX449" s="49"/>
      <c r="DY449" s="49"/>
      <c r="DZ449" s="49"/>
      <c r="EA449" s="49"/>
      <c r="EB449" s="49"/>
      <c r="EC449" s="49"/>
      <c r="ED449" s="49"/>
      <c r="EE449" s="49"/>
      <c r="EF449" s="49"/>
      <c r="EG449" s="49"/>
      <c r="EH449" s="49"/>
      <c r="EI449" s="49"/>
      <c r="EJ449" s="49"/>
      <c r="EK449" s="49"/>
    </row>
    <row r="450" spans="1:141" s="107" customFormat="1" ht="12.75">
      <c r="A450" s="126" t="s">
        <v>13</v>
      </c>
      <c r="B450" s="126">
        <v>1</v>
      </c>
      <c r="C450" s="104" t="s">
        <v>14</v>
      </c>
      <c r="D450" s="64" t="s">
        <v>328</v>
      </c>
      <c r="E450" s="104" t="s">
        <v>294</v>
      </c>
      <c r="F450" s="104" t="s">
        <v>310</v>
      </c>
      <c r="G450" s="12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49"/>
      <c r="AS450" s="49"/>
      <c r="AT450" s="49"/>
      <c r="AU450" s="49"/>
      <c r="AV450" s="49"/>
      <c r="AW450" s="49"/>
      <c r="AX450" s="49"/>
      <c r="AY450" s="49"/>
      <c r="AZ450" s="49"/>
      <c r="BA450" s="49"/>
      <c r="BB450" s="49"/>
      <c r="BC450" s="49"/>
      <c r="BD450" s="49"/>
      <c r="BE450" s="49"/>
      <c r="BF450" s="49"/>
      <c r="BG450" s="49"/>
      <c r="BH450" s="49"/>
      <c r="BI450" s="49"/>
      <c r="BJ450" s="49"/>
      <c r="BK450" s="49"/>
      <c r="BL450" s="49"/>
      <c r="BM450" s="49"/>
      <c r="BN450" s="49"/>
      <c r="BO450" s="49"/>
      <c r="BP450" s="49"/>
      <c r="BQ450" s="49"/>
      <c r="BR450" s="49"/>
      <c r="BS450" s="49"/>
      <c r="BT450" s="49"/>
      <c r="BU450" s="49"/>
      <c r="BV450" s="49"/>
      <c r="BW450" s="49"/>
      <c r="BX450" s="49"/>
      <c r="BY450" s="49"/>
      <c r="BZ450" s="49"/>
      <c r="CA450" s="49"/>
      <c r="CB450" s="49"/>
      <c r="CC450" s="49"/>
      <c r="CD450" s="49"/>
      <c r="CE450" s="49"/>
      <c r="CF450" s="49"/>
      <c r="CG450" s="49"/>
      <c r="CH450" s="49"/>
      <c r="CI450" s="49"/>
      <c r="CJ450" s="49"/>
      <c r="CK450" s="49"/>
      <c r="CL450" s="49"/>
      <c r="CM450" s="49"/>
      <c r="CN450" s="49"/>
      <c r="CO450" s="49"/>
      <c r="CP450" s="49"/>
      <c r="CQ450" s="49"/>
      <c r="CR450" s="49"/>
      <c r="CS450" s="49"/>
      <c r="CT450" s="49"/>
      <c r="CU450" s="49"/>
      <c r="CV450" s="49"/>
      <c r="CW450" s="49"/>
      <c r="CX450" s="49"/>
      <c r="CY450" s="49"/>
      <c r="CZ450" s="49"/>
      <c r="DA450" s="49"/>
      <c r="DB450" s="49"/>
      <c r="DC450" s="49"/>
      <c r="DD450" s="49"/>
      <c r="DE450" s="49"/>
      <c r="DF450" s="49"/>
      <c r="DG450" s="49"/>
      <c r="DH450" s="49"/>
      <c r="DI450" s="49"/>
      <c r="DJ450" s="49"/>
      <c r="DK450" s="49"/>
      <c r="DL450" s="49"/>
      <c r="DM450" s="49"/>
      <c r="DN450" s="49"/>
      <c r="DO450" s="49"/>
      <c r="DP450" s="49"/>
      <c r="DQ450" s="49"/>
      <c r="DR450" s="49"/>
      <c r="DS450" s="49"/>
      <c r="DT450" s="49"/>
      <c r="DU450" s="49"/>
      <c r="DV450" s="49"/>
      <c r="DW450" s="49"/>
      <c r="DX450" s="49"/>
      <c r="DY450" s="49"/>
      <c r="DZ450" s="49"/>
      <c r="EA450" s="49"/>
      <c r="EB450" s="49"/>
      <c r="EC450" s="49"/>
      <c r="ED450" s="49"/>
      <c r="EE450" s="49"/>
      <c r="EF450" s="49"/>
      <c r="EG450" s="49"/>
      <c r="EH450" s="49"/>
      <c r="EI450" s="49"/>
      <c r="EJ450" s="49"/>
      <c r="EK450" s="49"/>
    </row>
    <row r="451" spans="1:141" s="107" customFormat="1" ht="12.75">
      <c r="A451" s="126" t="s">
        <v>15</v>
      </c>
      <c r="B451" s="126">
        <v>4</v>
      </c>
      <c r="C451" s="104" t="s">
        <v>16</v>
      </c>
      <c r="D451" s="64" t="s">
        <v>328</v>
      </c>
      <c r="E451" s="104" t="s">
        <v>294</v>
      </c>
      <c r="F451" s="104" t="s">
        <v>310</v>
      </c>
      <c r="G451" s="12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  <c r="AR451" s="49"/>
      <c r="AS451" s="49"/>
      <c r="AT451" s="49"/>
      <c r="AU451" s="49"/>
      <c r="AV451" s="49"/>
      <c r="AW451" s="49"/>
      <c r="AX451" s="49"/>
      <c r="AY451" s="49"/>
      <c r="AZ451" s="49"/>
      <c r="BA451" s="49"/>
      <c r="BB451" s="49"/>
      <c r="BC451" s="49"/>
      <c r="BD451" s="49"/>
      <c r="BE451" s="49"/>
      <c r="BF451" s="49"/>
      <c r="BG451" s="49"/>
      <c r="BH451" s="49"/>
      <c r="BI451" s="49"/>
      <c r="BJ451" s="49"/>
      <c r="BK451" s="49"/>
      <c r="BL451" s="49"/>
      <c r="BM451" s="49"/>
      <c r="BN451" s="49"/>
      <c r="BO451" s="49"/>
      <c r="BP451" s="49"/>
      <c r="BQ451" s="49"/>
      <c r="BR451" s="49"/>
      <c r="BS451" s="49"/>
      <c r="BT451" s="49"/>
      <c r="BU451" s="49"/>
      <c r="BV451" s="49"/>
      <c r="BW451" s="49"/>
      <c r="BX451" s="49"/>
      <c r="BY451" s="49"/>
      <c r="BZ451" s="49"/>
      <c r="CA451" s="49"/>
      <c r="CB451" s="49"/>
      <c r="CC451" s="49"/>
      <c r="CD451" s="49"/>
      <c r="CE451" s="49"/>
      <c r="CF451" s="49"/>
      <c r="CG451" s="49"/>
      <c r="CH451" s="49"/>
      <c r="CI451" s="49"/>
      <c r="CJ451" s="49"/>
      <c r="CK451" s="49"/>
      <c r="CL451" s="49"/>
      <c r="CM451" s="49"/>
      <c r="CN451" s="49"/>
      <c r="CO451" s="49"/>
      <c r="CP451" s="49"/>
      <c r="CQ451" s="49"/>
      <c r="CR451" s="49"/>
      <c r="CS451" s="49"/>
      <c r="CT451" s="49"/>
      <c r="CU451" s="49"/>
      <c r="CV451" s="49"/>
      <c r="CW451" s="49"/>
      <c r="CX451" s="49"/>
      <c r="CY451" s="49"/>
      <c r="CZ451" s="49"/>
      <c r="DA451" s="49"/>
      <c r="DB451" s="49"/>
      <c r="DC451" s="49"/>
      <c r="DD451" s="49"/>
      <c r="DE451" s="49"/>
      <c r="DF451" s="49"/>
      <c r="DG451" s="49"/>
      <c r="DH451" s="49"/>
      <c r="DI451" s="49"/>
      <c r="DJ451" s="49"/>
      <c r="DK451" s="49"/>
      <c r="DL451" s="49"/>
      <c r="DM451" s="49"/>
      <c r="DN451" s="49"/>
      <c r="DO451" s="49"/>
      <c r="DP451" s="49"/>
      <c r="DQ451" s="49"/>
      <c r="DR451" s="49"/>
      <c r="DS451" s="49"/>
      <c r="DT451" s="49"/>
      <c r="DU451" s="49"/>
      <c r="DV451" s="49"/>
      <c r="DW451" s="49"/>
      <c r="DX451" s="49"/>
      <c r="DY451" s="49"/>
      <c r="DZ451" s="49"/>
      <c r="EA451" s="49"/>
      <c r="EB451" s="49"/>
      <c r="EC451" s="49"/>
      <c r="ED451" s="49"/>
      <c r="EE451" s="49"/>
      <c r="EF451" s="49"/>
      <c r="EG451" s="49"/>
      <c r="EH451" s="49"/>
      <c r="EI451" s="49"/>
      <c r="EJ451" s="49"/>
      <c r="EK451" s="49"/>
    </row>
    <row r="452" spans="1:141" s="107" customFormat="1" ht="12.75">
      <c r="A452" s="123" t="s">
        <v>17</v>
      </c>
      <c r="B452" s="123">
        <v>1</v>
      </c>
      <c r="C452" s="114" t="s">
        <v>18</v>
      </c>
      <c r="D452" s="64" t="s">
        <v>328</v>
      </c>
      <c r="E452" s="114" t="s">
        <v>263</v>
      </c>
      <c r="F452" s="114" t="s">
        <v>310</v>
      </c>
      <c r="G452" s="12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49"/>
      <c r="AS452" s="49"/>
      <c r="AT452" s="49"/>
      <c r="AU452" s="49"/>
      <c r="AV452" s="49"/>
      <c r="AW452" s="49"/>
      <c r="AX452" s="49"/>
      <c r="AY452" s="49"/>
      <c r="AZ452" s="49"/>
      <c r="BA452" s="49"/>
      <c r="BB452" s="49"/>
      <c r="BC452" s="49"/>
      <c r="BD452" s="49"/>
      <c r="BE452" s="49"/>
      <c r="BF452" s="49"/>
      <c r="BG452" s="49"/>
      <c r="BH452" s="49"/>
      <c r="BI452" s="49"/>
      <c r="BJ452" s="49"/>
      <c r="BK452" s="49"/>
      <c r="BL452" s="49"/>
      <c r="BM452" s="49"/>
      <c r="BN452" s="49"/>
      <c r="BO452" s="49"/>
      <c r="BP452" s="49"/>
      <c r="BQ452" s="49"/>
      <c r="BR452" s="49"/>
      <c r="BS452" s="49"/>
      <c r="BT452" s="49"/>
      <c r="BU452" s="49"/>
      <c r="BV452" s="49"/>
      <c r="BW452" s="49"/>
      <c r="BX452" s="49"/>
      <c r="BY452" s="49"/>
      <c r="BZ452" s="49"/>
      <c r="CA452" s="49"/>
      <c r="CB452" s="49"/>
      <c r="CC452" s="49"/>
      <c r="CD452" s="49"/>
      <c r="CE452" s="49"/>
      <c r="CF452" s="49"/>
      <c r="CG452" s="49"/>
      <c r="CH452" s="49"/>
      <c r="CI452" s="49"/>
      <c r="CJ452" s="49"/>
      <c r="CK452" s="49"/>
      <c r="CL452" s="49"/>
      <c r="CM452" s="49"/>
      <c r="CN452" s="49"/>
      <c r="CO452" s="49"/>
      <c r="CP452" s="49"/>
      <c r="CQ452" s="49"/>
      <c r="CR452" s="49"/>
      <c r="CS452" s="49"/>
      <c r="CT452" s="49"/>
      <c r="CU452" s="49"/>
      <c r="CV452" s="49"/>
      <c r="CW452" s="49"/>
      <c r="CX452" s="49"/>
      <c r="CY452" s="49"/>
      <c r="CZ452" s="49"/>
      <c r="DA452" s="49"/>
      <c r="DB452" s="49"/>
      <c r="DC452" s="49"/>
      <c r="DD452" s="49"/>
      <c r="DE452" s="49"/>
      <c r="DF452" s="49"/>
      <c r="DG452" s="49"/>
      <c r="DH452" s="49"/>
      <c r="DI452" s="49"/>
      <c r="DJ452" s="49"/>
      <c r="DK452" s="49"/>
      <c r="DL452" s="49"/>
      <c r="DM452" s="49"/>
      <c r="DN452" s="49"/>
      <c r="DO452" s="49"/>
      <c r="DP452" s="49"/>
      <c r="DQ452" s="49"/>
      <c r="DR452" s="49"/>
      <c r="DS452" s="49"/>
      <c r="DT452" s="49"/>
      <c r="DU452" s="49"/>
      <c r="DV452" s="49"/>
      <c r="DW452" s="49"/>
      <c r="DX452" s="49"/>
      <c r="DY452" s="49"/>
      <c r="DZ452" s="49"/>
      <c r="EA452" s="49"/>
      <c r="EB452" s="49"/>
      <c r="EC452" s="49"/>
      <c r="ED452" s="49"/>
      <c r="EE452" s="49"/>
      <c r="EF452" s="49"/>
      <c r="EG452" s="49"/>
      <c r="EH452" s="49"/>
      <c r="EI452" s="49"/>
      <c r="EJ452" s="49"/>
      <c r="EK452" s="49"/>
    </row>
    <row r="453" spans="1:141" s="107" customFormat="1" ht="12.75">
      <c r="A453" s="124" t="s">
        <v>17</v>
      </c>
      <c r="B453" s="124">
        <v>1</v>
      </c>
      <c r="C453" s="106" t="s">
        <v>18</v>
      </c>
      <c r="D453" s="64" t="s">
        <v>328</v>
      </c>
      <c r="E453" s="106" t="s">
        <v>260</v>
      </c>
      <c r="F453" s="106" t="s">
        <v>309</v>
      </c>
      <c r="G453" s="12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49"/>
      <c r="AS453" s="49"/>
      <c r="AT453" s="49"/>
      <c r="AU453" s="49"/>
      <c r="AV453" s="49"/>
      <c r="AW453" s="49"/>
      <c r="AX453" s="49"/>
      <c r="AY453" s="49"/>
      <c r="AZ453" s="49"/>
      <c r="BA453" s="49"/>
      <c r="BB453" s="49"/>
      <c r="BC453" s="49"/>
      <c r="BD453" s="49"/>
      <c r="BE453" s="49"/>
      <c r="BF453" s="49"/>
      <c r="BG453" s="49"/>
      <c r="BH453" s="49"/>
      <c r="BI453" s="49"/>
      <c r="BJ453" s="49"/>
      <c r="BK453" s="49"/>
      <c r="BL453" s="49"/>
      <c r="BM453" s="49"/>
      <c r="BN453" s="49"/>
      <c r="BO453" s="49"/>
      <c r="BP453" s="49"/>
      <c r="BQ453" s="49"/>
      <c r="BR453" s="49"/>
      <c r="BS453" s="49"/>
      <c r="BT453" s="49"/>
      <c r="BU453" s="49"/>
      <c r="BV453" s="49"/>
      <c r="BW453" s="49"/>
      <c r="BX453" s="49"/>
      <c r="BY453" s="49"/>
      <c r="BZ453" s="49"/>
      <c r="CA453" s="49"/>
      <c r="CB453" s="49"/>
      <c r="CC453" s="49"/>
      <c r="CD453" s="49"/>
      <c r="CE453" s="49"/>
      <c r="CF453" s="49"/>
      <c r="CG453" s="49"/>
      <c r="CH453" s="49"/>
      <c r="CI453" s="49"/>
      <c r="CJ453" s="49"/>
      <c r="CK453" s="49"/>
      <c r="CL453" s="49"/>
      <c r="CM453" s="49"/>
      <c r="CN453" s="49"/>
      <c r="CO453" s="49"/>
      <c r="CP453" s="49"/>
      <c r="CQ453" s="49"/>
      <c r="CR453" s="49"/>
      <c r="CS453" s="49"/>
      <c r="CT453" s="49"/>
      <c r="CU453" s="49"/>
      <c r="CV453" s="49"/>
      <c r="CW453" s="49"/>
      <c r="CX453" s="49"/>
      <c r="CY453" s="49"/>
      <c r="CZ453" s="49"/>
      <c r="DA453" s="49"/>
      <c r="DB453" s="49"/>
      <c r="DC453" s="49"/>
      <c r="DD453" s="49"/>
      <c r="DE453" s="49"/>
      <c r="DF453" s="49"/>
      <c r="DG453" s="49"/>
      <c r="DH453" s="49"/>
      <c r="DI453" s="49"/>
      <c r="DJ453" s="49"/>
      <c r="DK453" s="49"/>
      <c r="DL453" s="49"/>
      <c r="DM453" s="49"/>
      <c r="DN453" s="49"/>
      <c r="DO453" s="49"/>
      <c r="DP453" s="49"/>
      <c r="DQ453" s="49"/>
      <c r="DR453" s="49"/>
      <c r="DS453" s="49"/>
      <c r="DT453" s="49"/>
      <c r="DU453" s="49"/>
      <c r="DV453" s="49"/>
      <c r="DW453" s="49"/>
      <c r="DX453" s="49"/>
      <c r="DY453" s="49"/>
      <c r="DZ453" s="49"/>
      <c r="EA453" s="49"/>
      <c r="EB453" s="49"/>
      <c r="EC453" s="49"/>
      <c r="ED453" s="49"/>
      <c r="EE453" s="49"/>
      <c r="EF453" s="49"/>
      <c r="EG453" s="49"/>
      <c r="EH453" s="49"/>
      <c r="EI453" s="49"/>
      <c r="EJ453" s="49"/>
      <c r="EK453" s="49"/>
    </row>
    <row r="454" spans="1:141" s="107" customFormat="1" ht="12.75">
      <c r="A454" s="124" t="s">
        <v>17</v>
      </c>
      <c r="B454" s="124">
        <v>5</v>
      </c>
      <c r="C454" s="106" t="s">
        <v>18</v>
      </c>
      <c r="D454" s="64" t="s">
        <v>328</v>
      </c>
      <c r="E454" s="106" t="s">
        <v>260</v>
      </c>
      <c r="F454" s="106" t="s">
        <v>310</v>
      </c>
      <c r="G454" s="12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49"/>
      <c r="AS454" s="49"/>
      <c r="AT454" s="49"/>
      <c r="AU454" s="49"/>
      <c r="AV454" s="49"/>
      <c r="AW454" s="49"/>
      <c r="AX454" s="49"/>
      <c r="AY454" s="49"/>
      <c r="AZ454" s="49"/>
      <c r="BA454" s="49"/>
      <c r="BB454" s="49"/>
      <c r="BC454" s="49"/>
      <c r="BD454" s="49"/>
      <c r="BE454" s="49"/>
      <c r="BF454" s="49"/>
      <c r="BG454" s="49"/>
      <c r="BH454" s="49"/>
      <c r="BI454" s="49"/>
      <c r="BJ454" s="49"/>
      <c r="BK454" s="49"/>
      <c r="BL454" s="49"/>
      <c r="BM454" s="49"/>
      <c r="BN454" s="49"/>
      <c r="BO454" s="49"/>
      <c r="BP454" s="49"/>
      <c r="BQ454" s="49"/>
      <c r="BR454" s="49"/>
      <c r="BS454" s="49"/>
      <c r="BT454" s="49"/>
      <c r="BU454" s="49"/>
      <c r="BV454" s="49"/>
      <c r="BW454" s="49"/>
      <c r="BX454" s="49"/>
      <c r="BY454" s="49"/>
      <c r="BZ454" s="49"/>
      <c r="CA454" s="49"/>
      <c r="CB454" s="49"/>
      <c r="CC454" s="49"/>
      <c r="CD454" s="49"/>
      <c r="CE454" s="49"/>
      <c r="CF454" s="49"/>
      <c r="CG454" s="49"/>
      <c r="CH454" s="49"/>
      <c r="CI454" s="49"/>
      <c r="CJ454" s="49"/>
      <c r="CK454" s="49"/>
      <c r="CL454" s="49"/>
      <c r="CM454" s="49"/>
      <c r="CN454" s="49"/>
      <c r="CO454" s="49"/>
      <c r="CP454" s="49"/>
      <c r="CQ454" s="49"/>
      <c r="CR454" s="49"/>
      <c r="CS454" s="49"/>
      <c r="CT454" s="49"/>
      <c r="CU454" s="49"/>
      <c r="CV454" s="49"/>
      <c r="CW454" s="49"/>
      <c r="CX454" s="49"/>
      <c r="CY454" s="49"/>
      <c r="CZ454" s="49"/>
      <c r="DA454" s="49"/>
      <c r="DB454" s="49"/>
      <c r="DC454" s="49"/>
      <c r="DD454" s="49"/>
      <c r="DE454" s="49"/>
      <c r="DF454" s="49"/>
      <c r="DG454" s="49"/>
      <c r="DH454" s="49"/>
      <c r="DI454" s="49"/>
      <c r="DJ454" s="49"/>
      <c r="DK454" s="49"/>
      <c r="DL454" s="49"/>
      <c r="DM454" s="49"/>
      <c r="DN454" s="49"/>
      <c r="DO454" s="49"/>
      <c r="DP454" s="49"/>
      <c r="DQ454" s="49"/>
      <c r="DR454" s="49"/>
      <c r="DS454" s="49"/>
      <c r="DT454" s="49"/>
      <c r="DU454" s="49"/>
      <c r="DV454" s="49"/>
      <c r="DW454" s="49"/>
      <c r="DX454" s="49"/>
      <c r="DY454" s="49"/>
      <c r="DZ454" s="49"/>
      <c r="EA454" s="49"/>
      <c r="EB454" s="49"/>
      <c r="EC454" s="49"/>
      <c r="ED454" s="49"/>
      <c r="EE454" s="49"/>
      <c r="EF454" s="49"/>
      <c r="EG454" s="49"/>
      <c r="EH454" s="49"/>
      <c r="EI454" s="49"/>
      <c r="EJ454" s="49"/>
      <c r="EK454" s="49"/>
    </row>
    <row r="455" spans="1:141" s="107" customFormat="1" ht="12.75">
      <c r="A455" s="126" t="s">
        <v>17</v>
      </c>
      <c r="B455" s="126">
        <v>5</v>
      </c>
      <c r="C455" s="104" t="s">
        <v>18</v>
      </c>
      <c r="D455" s="64" t="s">
        <v>328</v>
      </c>
      <c r="E455" s="104" t="s">
        <v>294</v>
      </c>
      <c r="F455" s="104" t="s">
        <v>310</v>
      </c>
      <c r="G455" s="12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49"/>
      <c r="AS455" s="49"/>
      <c r="AT455" s="49"/>
      <c r="AU455" s="49"/>
      <c r="AV455" s="49"/>
      <c r="AW455" s="49"/>
      <c r="AX455" s="49"/>
      <c r="AY455" s="49"/>
      <c r="AZ455" s="49"/>
      <c r="BA455" s="49"/>
      <c r="BB455" s="49"/>
      <c r="BC455" s="49"/>
      <c r="BD455" s="49"/>
      <c r="BE455" s="49"/>
      <c r="BF455" s="49"/>
      <c r="BG455" s="49"/>
      <c r="BH455" s="49"/>
      <c r="BI455" s="49"/>
      <c r="BJ455" s="49"/>
      <c r="BK455" s="49"/>
      <c r="BL455" s="49"/>
      <c r="BM455" s="49"/>
      <c r="BN455" s="49"/>
      <c r="BO455" s="49"/>
      <c r="BP455" s="49"/>
      <c r="BQ455" s="49"/>
      <c r="BR455" s="49"/>
      <c r="BS455" s="49"/>
      <c r="BT455" s="49"/>
      <c r="BU455" s="49"/>
      <c r="BV455" s="49"/>
      <c r="BW455" s="49"/>
      <c r="BX455" s="49"/>
      <c r="BY455" s="49"/>
      <c r="BZ455" s="49"/>
      <c r="CA455" s="49"/>
      <c r="CB455" s="49"/>
      <c r="CC455" s="49"/>
      <c r="CD455" s="49"/>
      <c r="CE455" s="49"/>
      <c r="CF455" s="49"/>
      <c r="CG455" s="49"/>
      <c r="CH455" s="49"/>
      <c r="CI455" s="49"/>
      <c r="CJ455" s="49"/>
      <c r="CK455" s="49"/>
      <c r="CL455" s="49"/>
      <c r="CM455" s="49"/>
      <c r="CN455" s="49"/>
      <c r="CO455" s="49"/>
      <c r="CP455" s="49"/>
      <c r="CQ455" s="49"/>
      <c r="CR455" s="49"/>
      <c r="CS455" s="49"/>
      <c r="CT455" s="49"/>
      <c r="CU455" s="49"/>
      <c r="CV455" s="49"/>
      <c r="CW455" s="49"/>
      <c r="CX455" s="49"/>
      <c r="CY455" s="49"/>
      <c r="CZ455" s="49"/>
      <c r="DA455" s="49"/>
      <c r="DB455" s="49"/>
      <c r="DC455" s="49"/>
      <c r="DD455" s="49"/>
      <c r="DE455" s="49"/>
      <c r="DF455" s="49"/>
      <c r="DG455" s="49"/>
      <c r="DH455" s="49"/>
      <c r="DI455" s="49"/>
      <c r="DJ455" s="49"/>
      <c r="DK455" s="49"/>
      <c r="DL455" s="49"/>
      <c r="DM455" s="49"/>
      <c r="DN455" s="49"/>
      <c r="DO455" s="49"/>
      <c r="DP455" s="49"/>
      <c r="DQ455" s="49"/>
      <c r="DR455" s="49"/>
      <c r="DS455" s="49"/>
      <c r="DT455" s="49"/>
      <c r="DU455" s="49"/>
      <c r="DV455" s="49"/>
      <c r="DW455" s="49"/>
      <c r="DX455" s="49"/>
      <c r="DY455" s="49"/>
      <c r="DZ455" s="49"/>
      <c r="EA455" s="49"/>
      <c r="EB455" s="49"/>
      <c r="EC455" s="49"/>
      <c r="ED455" s="49"/>
      <c r="EE455" s="49"/>
      <c r="EF455" s="49"/>
      <c r="EG455" s="49"/>
      <c r="EH455" s="49"/>
      <c r="EI455" s="49"/>
      <c r="EJ455" s="49"/>
      <c r="EK455" s="49"/>
    </row>
    <row r="456" spans="1:141" s="107" customFormat="1" ht="12.75">
      <c r="A456" s="123" t="s">
        <v>29</v>
      </c>
      <c r="B456" s="123">
        <v>1</v>
      </c>
      <c r="C456" s="114" t="s">
        <v>190</v>
      </c>
      <c r="D456" s="64" t="s">
        <v>477</v>
      </c>
      <c r="E456" s="114" t="s">
        <v>263</v>
      </c>
      <c r="F456" s="114" t="s">
        <v>452</v>
      </c>
      <c r="G456" s="12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49"/>
      <c r="AS456" s="49"/>
      <c r="AT456" s="49"/>
      <c r="AU456" s="49"/>
      <c r="AV456" s="49"/>
      <c r="AW456" s="49"/>
      <c r="AX456" s="49"/>
      <c r="AY456" s="49"/>
      <c r="AZ456" s="49"/>
      <c r="BA456" s="49"/>
      <c r="BB456" s="49"/>
      <c r="BC456" s="49"/>
      <c r="BD456" s="49"/>
      <c r="BE456" s="49"/>
      <c r="BF456" s="49"/>
      <c r="BG456" s="49"/>
      <c r="BH456" s="49"/>
      <c r="BI456" s="49"/>
      <c r="BJ456" s="49"/>
      <c r="BK456" s="49"/>
      <c r="BL456" s="49"/>
      <c r="BM456" s="49"/>
      <c r="BN456" s="49"/>
      <c r="BO456" s="49"/>
      <c r="BP456" s="49"/>
      <c r="BQ456" s="49"/>
      <c r="BR456" s="49"/>
      <c r="BS456" s="49"/>
      <c r="BT456" s="49"/>
      <c r="BU456" s="49"/>
      <c r="BV456" s="49"/>
      <c r="BW456" s="49"/>
      <c r="BX456" s="49"/>
      <c r="BY456" s="49"/>
      <c r="BZ456" s="49"/>
      <c r="CA456" s="49"/>
      <c r="CB456" s="49"/>
      <c r="CC456" s="49"/>
      <c r="CD456" s="49"/>
      <c r="CE456" s="49"/>
      <c r="CF456" s="49"/>
      <c r="CG456" s="49"/>
      <c r="CH456" s="49"/>
      <c r="CI456" s="49"/>
      <c r="CJ456" s="49"/>
      <c r="CK456" s="49"/>
      <c r="CL456" s="49"/>
      <c r="CM456" s="49"/>
      <c r="CN456" s="49"/>
      <c r="CO456" s="49"/>
      <c r="CP456" s="49"/>
      <c r="CQ456" s="49"/>
      <c r="CR456" s="49"/>
      <c r="CS456" s="49"/>
      <c r="CT456" s="49"/>
      <c r="CU456" s="49"/>
      <c r="CV456" s="49"/>
      <c r="CW456" s="49"/>
      <c r="CX456" s="49"/>
      <c r="CY456" s="49"/>
      <c r="CZ456" s="49"/>
      <c r="DA456" s="49"/>
      <c r="DB456" s="49"/>
      <c r="DC456" s="49"/>
      <c r="DD456" s="49"/>
      <c r="DE456" s="49"/>
      <c r="DF456" s="49"/>
      <c r="DG456" s="49"/>
      <c r="DH456" s="49"/>
      <c r="DI456" s="49"/>
      <c r="DJ456" s="49"/>
      <c r="DK456" s="49"/>
      <c r="DL456" s="49"/>
      <c r="DM456" s="49"/>
      <c r="DN456" s="49"/>
      <c r="DO456" s="49"/>
      <c r="DP456" s="49"/>
      <c r="DQ456" s="49"/>
      <c r="DR456" s="49"/>
      <c r="DS456" s="49"/>
      <c r="DT456" s="49"/>
      <c r="DU456" s="49"/>
      <c r="DV456" s="49"/>
      <c r="DW456" s="49"/>
      <c r="DX456" s="49"/>
      <c r="DY456" s="49"/>
      <c r="DZ456" s="49"/>
      <c r="EA456" s="49"/>
      <c r="EB456" s="49"/>
      <c r="EC456" s="49"/>
      <c r="ED456" s="49"/>
      <c r="EE456" s="49"/>
      <c r="EF456" s="49"/>
      <c r="EG456" s="49"/>
      <c r="EH456" s="49"/>
      <c r="EI456" s="49"/>
      <c r="EJ456" s="49"/>
      <c r="EK456" s="49"/>
    </row>
    <row r="457" spans="1:141" s="107" customFormat="1" ht="12.75">
      <c r="A457" s="123" t="s">
        <v>22</v>
      </c>
      <c r="B457" s="123">
        <v>1</v>
      </c>
      <c r="C457" s="114" t="s">
        <v>26</v>
      </c>
      <c r="D457" s="64" t="s">
        <v>525</v>
      </c>
      <c r="E457" s="114" t="s">
        <v>263</v>
      </c>
      <c r="F457" s="114" t="s">
        <v>490</v>
      </c>
      <c r="G457" s="12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9"/>
      <c r="AV457" s="49"/>
      <c r="AW457" s="49"/>
      <c r="AX457" s="49"/>
      <c r="AY457" s="49"/>
      <c r="AZ457" s="49"/>
      <c r="BA457" s="49"/>
      <c r="BB457" s="49"/>
      <c r="BC457" s="49"/>
      <c r="BD457" s="49"/>
      <c r="BE457" s="49"/>
      <c r="BF457" s="49"/>
      <c r="BG457" s="49"/>
      <c r="BH457" s="49"/>
      <c r="BI457" s="49"/>
      <c r="BJ457" s="49"/>
      <c r="BK457" s="49"/>
      <c r="BL457" s="49"/>
      <c r="BM457" s="49"/>
      <c r="BN457" s="49"/>
      <c r="BO457" s="49"/>
      <c r="BP457" s="49"/>
      <c r="BQ457" s="49"/>
      <c r="BR457" s="49"/>
      <c r="BS457" s="49"/>
      <c r="BT457" s="49"/>
      <c r="BU457" s="49"/>
      <c r="BV457" s="49"/>
      <c r="BW457" s="49"/>
      <c r="BX457" s="49"/>
      <c r="BY457" s="49"/>
      <c r="BZ457" s="49"/>
      <c r="CA457" s="49"/>
      <c r="CB457" s="49"/>
      <c r="CC457" s="49"/>
      <c r="CD457" s="49"/>
      <c r="CE457" s="49"/>
      <c r="CF457" s="49"/>
      <c r="CG457" s="49"/>
      <c r="CH457" s="49"/>
      <c r="CI457" s="49"/>
      <c r="CJ457" s="49"/>
      <c r="CK457" s="49"/>
      <c r="CL457" s="49"/>
      <c r="CM457" s="49"/>
      <c r="CN457" s="49"/>
      <c r="CO457" s="49"/>
      <c r="CP457" s="49"/>
      <c r="CQ457" s="49"/>
      <c r="CR457" s="49"/>
      <c r="CS457" s="49"/>
      <c r="CT457" s="49"/>
      <c r="CU457" s="49"/>
      <c r="CV457" s="49"/>
      <c r="CW457" s="49"/>
      <c r="CX457" s="49"/>
      <c r="CY457" s="49"/>
      <c r="CZ457" s="49"/>
      <c r="DA457" s="49"/>
      <c r="DB457" s="49"/>
      <c r="DC457" s="49"/>
      <c r="DD457" s="49"/>
      <c r="DE457" s="49"/>
      <c r="DF457" s="49"/>
      <c r="DG457" s="49"/>
      <c r="DH457" s="49"/>
      <c r="DI457" s="49"/>
      <c r="DJ457" s="49"/>
      <c r="DK457" s="49"/>
      <c r="DL457" s="49"/>
      <c r="DM457" s="49"/>
      <c r="DN457" s="49"/>
      <c r="DO457" s="49"/>
      <c r="DP457" s="49"/>
      <c r="DQ457" s="49"/>
      <c r="DR457" s="49"/>
      <c r="DS457" s="49"/>
      <c r="DT457" s="49"/>
      <c r="DU457" s="49"/>
      <c r="DV457" s="49"/>
      <c r="DW457" s="49"/>
      <c r="DX457" s="49"/>
      <c r="DY457" s="49"/>
      <c r="DZ457" s="49"/>
      <c r="EA457" s="49"/>
      <c r="EB457" s="49"/>
      <c r="EC457" s="49"/>
      <c r="ED457" s="49"/>
      <c r="EE457" s="49"/>
      <c r="EF457" s="49"/>
      <c r="EG457" s="49"/>
      <c r="EH457" s="49"/>
      <c r="EI457" s="49"/>
      <c r="EJ457" s="49"/>
      <c r="EK457" s="49"/>
    </row>
    <row r="458" spans="1:141" s="107" customFormat="1" ht="12.75">
      <c r="A458" s="124" t="s">
        <v>31</v>
      </c>
      <c r="B458" s="124">
        <v>1</v>
      </c>
      <c r="C458" s="106" t="s">
        <v>12</v>
      </c>
      <c r="D458" s="64" t="s">
        <v>291</v>
      </c>
      <c r="E458" s="106" t="s">
        <v>260</v>
      </c>
      <c r="F458" s="124" t="s">
        <v>1</v>
      </c>
      <c r="G458" s="12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49"/>
      <c r="AS458" s="49"/>
      <c r="AT458" s="49"/>
      <c r="AU458" s="49"/>
      <c r="AV458" s="49"/>
      <c r="AW458" s="49"/>
      <c r="AX458" s="49"/>
      <c r="AY458" s="49"/>
      <c r="AZ458" s="49"/>
      <c r="BA458" s="49"/>
      <c r="BB458" s="49"/>
      <c r="BC458" s="49"/>
      <c r="BD458" s="49"/>
      <c r="BE458" s="49"/>
      <c r="BF458" s="49"/>
      <c r="BG458" s="49"/>
      <c r="BH458" s="49"/>
      <c r="BI458" s="49"/>
      <c r="BJ458" s="49"/>
      <c r="BK458" s="49"/>
      <c r="BL458" s="49"/>
      <c r="BM458" s="49"/>
      <c r="BN458" s="49"/>
      <c r="BO458" s="49"/>
      <c r="BP458" s="49"/>
      <c r="BQ458" s="49"/>
      <c r="BR458" s="49"/>
      <c r="BS458" s="49"/>
      <c r="BT458" s="49"/>
      <c r="BU458" s="49"/>
      <c r="BV458" s="49"/>
      <c r="BW458" s="49"/>
      <c r="BX458" s="49"/>
      <c r="BY458" s="49"/>
      <c r="BZ458" s="49"/>
      <c r="CA458" s="49"/>
      <c r="CB458" s="49"/>
      <c r="CC458" s="49"/>
      <c r="CD458" s="49"/>
      <c r="CE458" s="49"/>
      <c r="CF458" s="49"/>
      <c r="CG458" s="49"/>
      <c r="CH458" s="49"/>
      <c r="CI458" s="49"/>
      <c r="CJ458" s="49"/>
      <c r="CK458" s="49"/>
      <c r="CL458" s="49"/>
      <c r="CM458" s="49"/>
      <c r="CN458" s="49"/>
      <c r="CO458" s="49"/>
      <c r="CP458" s="49"/>
      <c r="CQ458" s="49"/>
      <c r="CR458" s="49"/>
      <c r="CS458" s="49"/>
      <c r="CT458" s="49"/>
      <c r="CU458" s="49"/>
      <c r="CV458" s="49"/>
      <c r="CW458" s="49"/>
      <c r="CX458" s="49"/>
      <c r="CY458" s="49"/>
      <c r="CZ458" s="49"/>
      <c r="DA458" s="49"/>
      <c r="DB458" s="49"/>
      <c r="DC458" s="49"/>
      <c r="DD458" s="49"/>
      <c r="DE458" s="49"/>
      <c r="DF458" s="49"/>
      <c r="DG458" s="49"/>
      <c r="DH458" s="49"/>
      <c r="DI458" s="49"/>
      <c r="DJ458" s="49"/>
      <c r="DK458" s="49"/>
      <c r="DL458" s="49"/>
      <c r="DM458" s="49"/>
      <c r="DN458" s="49"/>
      <c r="DO458" s="49"/>
      <c r="DP458" s="49"/>
      <c r="DQ458" s="49"/>
      <c r="DR458" s="49"/>
      <c r="DS458" s="49"/>
      <c r="DT458" s="49"/>
      <c r="DU458" s="49"/>
      <c r="DV458" s="49"/>
      <c r="DW458" s="49"/>
      <c r="DX458" s="49"/>
      <c r="DY458" s="49"/>
      <c r="DZ458" s="49"/>
      <c r="EA458" s="49"/>
      <c r="EB458" s="49"/>
      <c r="EC458" s="49"/>
      <c r="ED458" s="49"/>
      <c r="EE458" s="49"/>
      <c r="EF458" s="49"/>
      <c r="EG458" s="49"/>
      <c r="EH458" s="49"/>
      <c r="EI458" s="49"/>
      <c r="EJ458" s="49"/>
      <c r="EK458" s="49"/>
    </row>
    <row r="459" spans="1:141" s="107" customFormat="1" ht="12.75">
      <c r="A459" s="127" t="s">
        <v>11</v>
      </c>
      <c r="B459" s="127">
        <v>1</v>
      </c>
      <c r="C459" s="128" t="s">
        <v>12</v>
      </c>
      <c r="D459" s="64" t="s">
        <v>289</v>
      </c>
      <c r="E459" s="128"/>
      <c r="F459" s="128" t="s">
        <v>389</v>
      </c>
      <c r="G459" s="12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49"/>
      <c r="AS459" s="49"/>
      <c r="AT459" s="49"/>
      <c r="AU459" s="49"/>
      <c r="AV459" s="49"/>
      <c r="AW459" s="49"/>
      <c r="AX459" s="49"/>
      <c r="AY459" s="49"/>
      <c r="AZ459" s="49"/>
      <c r="BA459" s="49"/>
      <c r="BB459" s="49"/>
      <c r="BC459" s="49"/>
      <c r="BD459" s="49"/>
      <c r="BE459" s="49"/>
      <c r="BF459" s="49"/>
      <c r="BG459" s="49"/>
      <c r="BH459" s="49"/>
      <c r="BI459" s="49"/>
      <c r="BJ459" s="49"/>
      <c r="BK459" s="49"/>
      <c r="BL459" s="49"/>
      <c r="BM459" s="49"/>
      <c r="BN459" s="49"/>
      <c r="BO459" s="49"/>
      <c r="BP459" s="49"/>
      <c r="BQ459" s="49"/>
      <c r="BR459" s="49"/>
      <c r="BS459" s="49"/>
      <c r="BT459" s="49"/>
      <c r="BU459" s="49"/>
      <c r="BV459" s="49"/>
      <c r="BW459" s="49"/>
      <c r="BX459" s="49"/>
      <c r="BY459" s="49"/>
      <c r="BZ459" s="49"/>
      <c r="CA459" s="49"/>
      <c r="CB459" s="49"/>
      <c r="CC459" s="49"/>
      <c r="CD459" s="49"/>
      <c r="CE459" s="49"/>
      <c r="CF459" s="49"/>
      <c r="CG459" s="49"/>
      <c r="CH459" s="49"/>
      <c r="CI459" s="49"/>
      <c r="CJ459" s="49"/>
      <c r="CK459" s="49"/>
      <c r="CL459" s="49"/>
      <c r="CM459" s="49"/>
      <c r="CN459" s="49"/>
      <c r="CO459" s="49"/>
      <c r="CP459" s="49"/>
      <c r="CQ459" s="49"/>
      <c r="CR459" s="49"/>
      <c r="CS459" s="49"/>
      <c r="CT459" s="49"/>
      <c r="CU459" s="49"/>
      <c r="CV459" s="49"/>
      <c r="CW459" s="49"/>
      <c r="CX459" s="49"/>
      <c r="CY459" s="49"/>
      <c r="CZ459" s="49"/>
      <c r="DA459" s="49"/>
      <c r="DB459" s="49"/>
      <c r="DC459" s="49"/>
      <c r="DD459" s="49"/>
      <c r="DE459" s="49"/>
      <c r="DF459" s="49"/>
      <c r="DG459" s="49"/>
      <c r="DH459" s="49"/>
      <c r="DI459" s="49"/>
      <c r="DJ459" s="49"/>
      <c r="DK459" s="49"/>
      <c r="DL459" s="49"/>
      <c r="DM459" s="49"/>
      <c r="DN459" s="49"/>
      <c r="DO459" s="49"/>
      <c r="DP459" s="49"/>
      <c r="DQ459" s="49"/>
      <c r="DR459" s="49"/>
      <c r="DS459" s="49"/>
      <c r="DT459" s="49"/>
      <c r="DU459" s="49"/>
      <c r="DV459" s="49"/>
      <c r="DW459" s="49"/>
      <c r="DX459" s="49"/>
      <c r="DY459" s="49"/>
      <c r="DZ459" s="49"/>
      <c r="EA459" s="49"/>
      <c r="EB459" s="49"/>
      <c r="EC459" s="49"/>
      <c r="ED459" s="49"/>
      <c r="EE459" s="49"/>
      <c r="EF459" s="49"/>
      <c r="EG459" s="49"/>
      <c r="EH459" s="49"/>
      <c r="EI459" s="49"/>
      <c r="EJ459" s="49"/>
      <c r="EK459" s="49"/>
    </row>
    <row r="460" spans="1:141" s="107" customFormat="1" ht="12.75">
      <c r="A460" s="123" t="s">
        <v>31</v>
      </c>
      <c r="B460" s="123">
        <v>1</v>
      </c>
      <c r="C460" s="114" t="s">
        <v>12</v>
      </c>
      <c r="D460" s="64" t="s">
        <v>289</v>
      </c>
      <c r="E460" s="114" t="s">
        <v>263</v>
      </c>
      <c r="F460" s="123" t="s">
        <v>1</v>
      </c>
      <c r="G460" s="12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49"/>
      <c r="AS460" s="49"/>
      <c r="AT460" s="49"/>
      <c r="AU460" s="49"/>
      <c r="AV460" s="49"/>
      <c r="AW460" s="49"/>
      <c r="AX460" s="49"/>
      <c r="AY460" s="49"/>
      <c r="AZ460" s="49"/>
      <c r="BA460" s="49"/>
      <c r="BB460" s="49"/>
      <c r="BC460" s="49"/>
      <c r="BD460" s="49"/>
      <c r="BE460" s="49"/>
      <c r="BF460" s="49"/>
      <c r="BG460" s="49"/>
      <c r="BH460" s="49"/>
      <c r="BI460" s="49"/>
      <c r="BJ460" s="49"/>
      <c r="BK460" s="49"/>
      <c r="BL460" s="49"/>
      <c r="BM460" s="49"/>
      <c r="BN460" s="49"/>
      <c r="BO460" s="49"/>
      <c r="BP460" s="49"/>
      <c r="BQ460" s="49"/>
      <c r="BR460" s="49"/>
      <c r="BS460" s="49"/>
      <c r="BT460" s="49"/>
      <c r="BU460" s="49"/>
      <c r="BV460" s="49"/>
      <c r="BW460" s="49"/>
      <c r="BX460" s="49"/>
      <c r="BY460" s="49"/>
      <c r="BZ460" s="49"/>
      <c r="CA460" s="49"/>
      <c r="CB460" s="49"/>
      <c r="CC460" s="49"/>
      <c r="CD460" s="49"/>
      <c r="CE460" s="49"/>
      <c r="CF460" s="49"/>
      <c r="CG460" s="49"/>
      <c r="CH460" s="49"/>
      <c r="CI460" s="49"/>
      <c r="CJ460" s="49"/>
      <c r="CK460" s="49"/>
      <c r="CL460" s="49"/>
      <c r="CM460" s="49"/>
      <c r="CN460" s="49"/>
      <c r="CO460" s="49"/>
      <c r="CP460" s="49"/>
      <c r="CQ460" s="49"/>
      <c r="CR460" s="49"/>
      <c r="CS460" s="49"/>
      <c r="CT460" s="49"/>
      <c r="CU460" s="49"/>
      <c r="CV460" s="49"/>
      <c r="CW460" s="49"/>
      <c r="CX460" s="49"/>
      <c r="CY460" s="49"/>
      <c r="CZ460" s="49"/>
      <c r="DA460" s="49"/>
      <c r="DB460" s="49"/>
      <c r="DC460" s="49"/>
      <c r="DD460" s="49"/>
      <c r="DE460" s="49"/>
      <c r="DF460" s="49"/>
      <c r="DG460" s="49"/>
      <c r="DH460" s="49"/>
      <c r="DI460" s="49"/>
      <c r="DJ460" s="49"/>
      <c r="DK460" s="49"/>
      <c r="DL460" s="49"/>
      <c r="DM460" s="49"/>
      <c r="DN460" s="49"/>
      <c r="DO460" s="49"/>
      <c r="DP460" s="49"/>
      <c r="DQ460" s="49"/>
      <c r="DR460" s="49"/>
      <c r="DS460" s="49"/>
      <c r="DT460" s="49"/>
      <c r="DU460" s="49"/>
      <c r="DV460" s="49"/>
      <c r="DW460" s="49"/>
      <c r="DX460" s="49"/>
      <c r="DY460" s="49"/>
      <c r="DZ460" s="49"/>
      <c r="EA460" s="49"/>
      <c r="EB460" s="49"/>
      <c r="EC460" s="49"/>
      <c r="ED460" s="49"/>
      <c r="EE460" s="49"/>
      <c r="EF460" s="49"/>
      <c r="EG460" s="49"/>
      <c r="EH460" s="49"/>
      <c r="EI460" s="49"/>
      <c r="EJ460" s="49"/>
      <c r="EK460" s="49"/>
    </row>
    <row r="461" spans="1:141" s="107" customFormat="1" ht="12.75">
      <c r="A461" s="127" t="s">
        <v>11</v>
      </c>
      <c r="B461" s="127">
        <v>1</v>
      </c>
      <c r="C461" s="128" t="s">
        <v>12</v>
      </c>
      <c r="D461" s="64" t="s">
        <v>406</v>
      </c>
      <c r="E461" s="128"/>
      <c r="F461" s="128" t="s">
        <v>389</v>
      </c>
      <c r="G461" s="12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  <c r="AV461" s="49"/>
      <c r="AW461" s="49"/>
      <c r="AX461" s="49"/>
      <c r="AY461" s="49"/>
      <c r="AZ461" s="49"/>
      <c r="BA461" s="49"/>
      <c r="BB461" s="49"/>
      <c r="BC461" s="49"/>
      <c r="BD461" s="49"/>
      <c r="BE461" s="49"/>
      <c r="BF461" s="49"/>
      <c r="BG461" s="49"/>
      <c r="BH461" s="49"/>
      <c r="BI461" s="49"/>
      <c r="BJ461" s="49"/>
      <c r="BK461" s="49"/>
      <c r="BL461" s="49"/>
      <c r="BM461" s="49"/>
      <c r="BN461" s="49"/>
      <c r="BO461" s="49"/>
      <c r="BP461" s="49"/>
      <c r="BQ461" s="49"/>
      <c r="BR461" s="49"/>
      <c r="BS461" s="49"/>
      <c r="BT461" s="49"/>
      <c r="BU461" s="49"/>
      <c r="BV461" s="49"/>
      <c r="BW461" s="49"/>
      <c r="BX461" s="49"/>
      <c r="BY461" s="49"/>
      <c r="BZ461" s="49"/>
      <c r="CA461" s="49"/>
      <c r="CB461" s="49"/>
      <c r="CC461" s="49"/>
      <c r="CD461" s="49"/>
      <c r="CE461" s="49"/>
      <c r="CF461" s="49"/>
      <c r="CG461" s="49"/>
      <c r="CH461" s="49"/>
      <c r="CI461" s="49"/>
      <c r="CJ461" s="49"/>
      <c r="CK461" s="49"/>
      <c r="CL461" s="49"/>
      <c r="CM461" s="49"/>
      <c r="CN461" s="49"/>
      <c r="CO461" s="49"/>
      <c r="CP461" s="49"/>
      <c r="CQ461" s="49"/>
      <c r="CR461" s="49"/>
      <c r="CS461" s="49"/>
      <c r="CT461" s="49"/>
      <c r="CU461" s="49"/>
      <c r="CV461" s="49"/>
      <c r="CW461" s="49"/>
      <c r="CX461" s="49"/>
      <c r="CY461" s="49"/>
      <c r="CZ461" s="49"/>
      <c r="DA461" s="49"/>
      <c r="DB461" s="49"/>
      <c r="DC461" s="49"/>
      <c r="DD461" s="49"/>
      <c r="DE461" s="49"/>
      <c r="DF461" s="49"/>
      <c r="DG461" s="49"/>
      <c r="DH461" s="49"/>
      <c r="DI461" s="49"/>
      <c r="DJ461" s="49"/>
      <c r="DK461" s="49"/>
      <c r="DL461" s="49"/>
      <c r="DM461" s="49"/>
      <c r="DN461" s="49"/>
      <c r="DO461" s="49"/>
      <c r="DP461" s="49"/>
      <c r="DQ461" s="49"/>
      <c r="DR461" s="49"/>
      <c r="DS461" s="49"/>
      <c r="DT461" s="49"/>
      <c r="DU461" s="49"/>
      <c r="DV461" s="49"/>
      <c r="DW461" s="49"/>
      <c r="DX461" s="49"/>
      <c r="DY461" s="49"/>
      <c r="DZ461" s="49"/>
      <c r="EA461" s="49"/>
      <c r="EB461" s="49"/>
      <c r="EC461" s="49"/>
      <c r="ED461" s="49"/>
      <c r="EE461" s="49"/>
      <c r="EF461" s="49"/>
      <c r="EG461" s="49"/>
      <c r="EH461" s="49"/>
      <c r="EI461" s="49"/>
      <c r="EJ461" s="49"/>
      <c r="EK461" s="49"/>
    </row>
    <row r="462" spans="1:141" s="107" customFormat="1" ht="12.75">
      <c r="A462" s="127" t="s">
        <v>31</v>
      </c>
      <c r="B462" s="127">
        <v>1</v>
      </c>
      <c r="C462" s="128" t="s">
        <v>12</v>
      </c>
      <c r="D462" s="64" t="s">
        <v>449</v>
      </c>
      <c r="E462" s="128"/>
      <c r="F462" s="128" t="s">
        <v>389</v>
      </c>
      <c r="G462" s="12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  <c r="AR462" s="49"/>
      <c r="AS462" s="49"/>
      <c r="AT462" s="49"/>
      <c r="AU462" s="49"/>
      <c r="AV462" s="49"/>
      <c r="AW462" s="49"/>
      <c r="AX462" s="49"/>
      <c r="AY462" s="49"/>
      <c r="AZ462" s="49"/>
      <c r="BA462" s="49"/>
      <c r="BB462" s="49"/>
      <c r="BC462" s="49"/>
      <c r="BD462" s="49"/>
      <c r="BE462" s="49"/>
      <c r="BF462" s="49"/>
      <c r="BG462" s="49"/>
      <c r="BH462" s="49"/>
      <c r="BI462" s="49"/>
      <c r="BJ462" s="49"/>
      <c r="BK462" s="49"/>
      <c r="BL462" s="49"/>
      <c r="BM462" s="49"/>
      <c r="BN462" s="49"/>
      <c r="BO462" s="49"/>
      <c r="BP462" s="49"/>
      <c r="BQ462" s="49"/>
      <c r="BR462" s="49"/>
      <c r="BS462" s="49"/>
      <c r="BT462" s="49"/>
      <c r="BU462" s="49"/>
      <c r="BV462" s="49"/>
      <c r="BW462" s="49"/>
      <c r="BX462" s="49"/>
      <c r="BY462" s="49"/>
      <c r="BZ462" s="49"/>
      <c r="CA462" s="49"/>
      <c r="CB462" s="49"/>
      <c r="CC462" s="49"/>
      <c r="CD462" s="49"/>
      <c r="CE462" s="49"/>
      <c r="CF462" s="49"/>
      <c r="CG462" s="49"/>
      <c r="CH462" s="49"/>
      <c r="CI462" s="49"/>
      <c r="CJ462" s="49"/>
      <c r="CK462" s="49"/>
      <c r="CL462" s="49"/>
      <c r="CM462" s="49"/>
      <c r="CN462" s="49"/>
      <c r="CO462" s="49"/>
      <c r="CP462" s="49"/>
      <c r="CQ462" s="49"/>
      <c r="CR462" s="49"/>
      <c r="CS462" s="49"/>
      <c r="CT462" s="49"/>
      <c r="CU462" s="49"/>
      <c r="CV462" s="49"/>
      <c r="CW462" s="49"/>
      <c r="CX462" s="49"/>
      <c r="CY462" s="49"/>
      <c r="CZ462" s="49"/>
      <c r="DA462" s="49"/>
      <c r="DB462" s="49"/>
      <c r="DC462" s="49"/>
      <c r="DD462" s="49"/>
      <c r="DE462" s="49"/>
      <c r="DF462" s="49"/>
      <c r="DG462" s="49"/>
      <c r="DH462" s="49"/>
      <c r="DI462" s="49"/>
      <c r="DJ462" s="49"/>
      <c r="DK462" s="49"/>
      <c r="DL462" s="49"/>
      <c r="DM462" s="49"/>
      <c r="DN462" s="49"/>
      <c r="DO462" s="49"/>
      <c r="DP462" s="49"/>
      <c r="DQ462" s="49"/>
      <c r="DR462" s="49"/>
      <c r="DS462" s="49"/>
      <c r="DT462" s="49"/>
      <c r="DU462" s="49"/>
      <c r="DV462" s="49"/>
      <c r="DW462" s="49"/>
      <c r="DX462" s="49"/>
      <c r="DY462" s="49"/>
      <c r="DZ462" s="49"/>
      <c r="EA462" s="49"/>
      <c r="EB462" s="49"/>
      <c r="EC462" s="49"/>
      <c r="ED462" s="49"/>
      <c r="EE462" s="49"/>
      <c r="EF462" s="49"/>
      <c r="EG462" s="49"/>
      <c r="EH462" s="49"/>
      <c r="EI462" s="49"/>
      <c r="EJ462" s="49"/>
      <c r="EK462" s="49"/>
    </row>
    <row r="463" spans="1:141" s="107" customFormat="1" ht="12.75">
      <c r="A463" s="127" t="s">
        <v>11</v>
      </c>
      <c r="B463" s="127">
        <v>1</v>
      </c>
      <c r="C463" s="128" t="s">
        <v>12</v>
      </c>
      <c r="D463" s="64" t="s">
        <v>376</v>
      </c>
      <c r="E463" s="128"/>
      <c r="F463" s="128" t="s">
        <v>486</v>
      </c>
      <c r="G463" s="12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49"/>
      <c r="AS463" s="49"/>
      <c r="AT463" s="49"/>
      <c r="AU463" s="49"/>
      <c r="AV463" s="49"/>
      <c r="AW463" s="49"/>
      <c r="AX463" s="49"/>
      <c r="AY463" s="49"/>
      <c r="AZ463" s="49"/>
      <c r="BA463" s="49"/>
      <c r="BB463" s="49"/>
      <c r="BC463" s="49"/>
      <c r="BD463" s="49"/>
      <c r="BE463" s="49"/>
      <c r="BF463" s="49"/>
      <c r="BG463" s="49"/>
      <c r="BH463" s="49"/>
      <c r="BI463" s="49"/>
      <c r="BJ463" s="49"/>
      <c r="BK463" s="49"/>
      <c r="BL463" s="49"/>
      <c r="BM463" s="49"/>
      <c r="BN463" s="49"/>
      <c r="BO463" s="49"/>
      <c r="BP463" s="49"/>
      <c r="BQ463" s="49"/>
      <c r="BR463" s="49"/>
      <c r="BS463" s="49"/>
      <c r="BT463" s="49"/>
      <c r="BU463" s="49"/>
      <c r="BV463" s="49"/>
      <c r="BW463" s="49"/>
      <c r="BX463" s="49"/>
      <c r="BY463" s="49"/>
      <c r="BZ463" s="49"/>
      <c r="CA463" s="49"/>
      <c r="CB463" s="49"/>
      <c r="CC463" s="49"/>
      <c r="CD463" s="49"/>
      <c r="CE463" s="49"/>
      <c r="CF463" s="49"/>
      <c r="CG463" s="49"/>
      <c r="CH463" s="49"/>
      <c r="CI463" s="49"/>
      <c r="CJ463" s="49"/>
      <c r="CK463" s="49"/>
      <c r="CL463" s="49"/>
      <c r="CM463" s="49"/>
      <c r="CN463" s="49"/>
      <c r="CO463" s="49"/>
      <c r="CP463" s="49"/>
      <c r="CQ463" s="49"/>
      <c r="CR463" s="49"/>
      <c r="CS463" s="49"/>
      <c r="CT463" s="49"/>
      <c r="CU463" s="49"/>
      <c r="CV463" s="49"/>
      <c r="CW463" s="49"/>
      <c r="CX463" s="49"/>
      <c r="CY463" s="49"/>
      <c r="CZ463" s="49"/>
      <c r="DA463" s="49"/>
      <c r="DB463" s="49"/>
      <c r="DC463" s="49"/>
      <c r="DD463" s="49"/>
      <c r="DE463" s="49"/>
      <c r="DF463" s="49"/>
      <c r="DG463" s="49"/>
      <c r="DH463" s="49"/>
      <c r="DI463" s="49"/>
      <c r="DJ463" s="49"/>
      <c r="DK463" s="49"/>
      <c r="DL463" s="49"/>
      <c r="DM463" s="49"/>
      <c r="DN463" s="49"/>
      <c r="DO463" s="49"/>
      <c r="DP463" s="49"/>
      <c r="DQ463" s="49"/>
      <c r="DR463" s="49"/>
      <c r="DS463" s="49"/>
      <c r="DT463" s="49"/>
      <c r="DU463" s="49"/>
      <c r="DV463" s="49"/>
      <c r="DW463" s="49"/>
      <c r="DX463" s="49"/>
      <c r="DY463" s="49"/>
      <c r="DZ463" s="49"/>
      <c r="EA463" s="49"/>
      <c r="EB463" s="49"/>
      <c r="EC463" s="49"/>
      <c r="ED463" s="49"/>
      <c r="EE463" s="49"/>
      <c r="EF463" s="49"/>
      <c r="EG463" s="49"/>
      <c r="EH463" s="49"/>
      <c r="EI463" s="49"/>
      <c r="EJ463" s="49"/>
      <c r="EK463" s="49"/>
    </row>
    <row r="464" spans="1:141" s="107" customFormat="1" ht="12.75">
      <c r="A464" s="124" t="s">
        <v>31</v>
      </c>
      <c r="B464" s="124">
        <v>1</v>
      </c>
      <c r="C464" s="106" t="s">
        <v>296</v>
      </c>
      <c r="D464" s="64" t="s">
        <v>376</v>
      </c>
      <c r="E464" s="106" t="s">
        <v>260</v>
      </c>
      <c r="F464" s="106" t="s">
        <v>309</v>
      </c>
      <c r="G464" s="12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49"/>
      <c r="AS464" s="49"/>
      <c r="AT464" s="49"/>
      <c r="AU464" s="49"/>
      <c r="AV464" s="49"/>
      <c r="AW464" s="49"/>
      <c r="AX464" s="49"/>
      <c r="AY464" s="49"/>
      <c r="AZ464" s="49"/>
      <c r="BA464" s="49"/>
      <c r="BB464" s="49"/>
      <c r="BC464" s="49"/>
      <c r="BD464" s="49"/>
      <c r="BE464" s="49"/>
      <c r="BF464" s="49"/>
      <c r="BG464" s="49"/>
      <c r="BH464" s="49"/>
      <c r="BI464" s="49"/>
      <c r="BJ464" s="49"/>
      <c r="BK464" s="49"/>
      <c r="BL464" s="49"/>
      <c r="BM464" s="49"/>
      <c r="BN464" s="49"/>
      <c r="BO464" s="49"/>
      <c r="BP464" s="49"/>
      <c r="BQ464" s="49"/>
      <c r="BR464" s="49"/>
      <c r="BS464" s="49"/>
      <c r="BT464" s="49"/>
      <c r="BU464" s="49"/>
      <c r="BV464" s="49"/>
      <c r="BW464" s="49"/>
      <c r="BX464" s="49"/>
      <c r="BY464" s="49"/>
      <c r="BZ464" s="49"/>
      <c r="CA464" s="49"/>
      <c r="CB464" s="49"/>
      <c r="CC464" s="49"/>
      <c r="CD464" s="49"/>
      <c r="CE464" s="49"/>
      <c r="CF464" s="49"/>
      <c r="CG464" s="49"/>
      <c r="CH464" s="49"/>
      <c r="CI464" s="49"/>
      <c r="CJ464" s="49"/>
      <c r="CK464" s="49"/>
      <c r="CL464" s="49"/>
      <c r="CM464" s="49"/>
      <c r="CN464" s="49"/>
      <c r="CO464" s="49"/>
      <c r="CP464" s="49"/>
      <c r="CQ464" s="49"/>
      <c r="CR464" s="49"/>
      <c r="CS464" s="49"/>
      <c r="CT464" s="49"/>
      <c r="CU464" s="49"/>
      <c r="CV464" s="49"/>
      <c r="CW464" s="49"/>
      <c r="CX464" s="49"/>
      <c r="CY464" s="49"/>
      <c r="CZ464" s="49"/>
      <c r="DA464" s="49"/>
      <c r="DB464" s="49"/>
      <c r="DC464" s="49"/>
      <c r="DD464" s="49"/>
      <c r="DE464" s="49"/>
      <c r="DF464" s="49"/>
      <c r="DG464" s="49"/>
      <c r="DH464" s="49"/>
      <c r="DI464" s="49"/>
      <c r="DJ464" s="49"/>
      <c r="DK464" s="49"/>
      <c r="DL464" s="49"/>
      <c r="DM464" s="49"/>
      <c r="DN464" s="49"/>
      <c r="DO464" s="49"/>
      <c r="DP464" s="49"/>
      <c r="DQ464" s="49"/>
      <c r="DR464" s="49"/>
      <c r="DS464" s="49"/>
      <c r="DT464" s="49"/>
      <c r="DU464" s="49"/>
      <c r="DV464" s="49"/>
      <c r="DW464" s="49"/>
      <c r="DX464" s="49"/>
      <c r="DY464" s="49"/>
      <c r="DZ464" s="49"/>
      <c r="EA464" s="49"/>
      <c r="EB464" s="49"/>
      <c r="EC464" s="49"/>
      <c r="ED464" s="49"/>
      <c r="EE464" s="49"/>
      <c r="EF464" s="49"/>
      <c r="EG464" s="49"/>
      <c r="EH464" s="49"/>
      <c r="EI464" s="49"/>
      <c r="EJ464" s="49"/>
      <c r="EK464" s="49"/>
    </row>
    <row r="465" spans="1:141" s="107" customFormat="1" ht="12.75">
      <c r="A465" s="127" t="s">
        <v>11</v>
      </c>
      <c r="B465" s="127">
        <v>1</v>
      </c>
      <c r="C465" s="128" t="s">
        <v>12</v>
      </c>
      <c r="D465" s="64" t="s">
        <v>407</v>
      </c>
      <c r="E465" s="128"/>
      <c r="F465" s="128" t="s">
        <v>389</v>
      </c>
      <c r="G465" s="12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49"/>
      <c r="AS465" s="49"/>
      <c r="AT465" s="49"/>
      <c r="AU465" s="49"/>
      <c r="AV465" s="49"/>
      <c r="AW465" s="49"/>
      <c r="AX465" s="49"/>
      <c r="AY465" s="49"/>
      <c r="AZ465" s="49"/>
      <c r="BA465" s="49"/>
      <c r="BB465" s="49"/>
      <c r="BC465" s="49"/>
      <c r="BD465" s="49"/>
      <c r="BE465" s="49"/>
      <c r="BF465" s="49"/>
      <c r="BG465" s="49"/>
      <c r="BH465" s="49"/>
      <c r="BI465" s="49"/>
      <c r="BJ465" s="49"/>
      <c r="BK465" s="49"/>
      <c r="BL465" s="49"/>
      <c r="BM465" s="49"/>
      <c r="BN465" s="49"/>
      <c r="BO465" s="49"/>
      <c r="BP465" s="49"/>
      <c r="BQ465" s="49"/>
      <c r="BR465" s="49"/>
      <c r="BS465" s="49"/>
      <c r="BT465" s="49"/>
      <c r="BU465" s="49"/>
      <c r="BV465" s="49"/>
      <c r="BW465" s="49"/>
      <c r="BX465" s="49"/>
      <c r="BY465" s="49"/>
      <c r="BZ465" s="49"/>
      <c r="CA465" s="49"/>
      <c r="CB465" s="49"/>
      <c r="CC465" s="49"/>
      <c r="CD465" s="49"/>
      <c r="CE465" s="49"/>
      <c r="CF465" s="49"/>
      <c r="CG465" s="49"/>
      <c r="CH465" s="49"/>
      <c r="CI465" s="49"/>
      <c r="CJ465" s="49"/>
      <c r="CK465" s="49"/>
      <c r="CL465" s="49"/>
      <c r="CM465" s="49"/>
      <c r="CN465" s="49"/>
      <c r="CO465" s="49"/>
      <c r="CP465" s="49"/>
      <c r="CQ465" s="49"/>
      <c r="CR465" s="49"/>
      <c r="CS465" s="49"/>
      <c r="CT465" s="49"/>
      <c r="CU465" s="49"/>
      <c r="CV465" s="49"/>
      <c r="CW465" s="49"/>
      <c r="CX465" s="49"/>
      <c r="CY465" s="49"/>
      <c r="CZ465" s="49"/>
      <c r="DA465" s="49"/>
      <c r="DB465" s="49"/>
      <c r="DC465" s="49"/>
      <c r="DD465" s="49"/>
      <c r="DE465" s="49"/>
      <c r="DF465" s="49"/>
      <c r="DG465" s="49"/>
      <c r="DH465" s="49"/>
      <c r="DI465" s="49"/>
      <c r="DJ465" s="49"/>
      <c r="DK465" s="49"/>
      <c r="DL465" s="49"/>
      <c r="DM465" s="49"/>
      <c r="DN465" s="49"/>
      <c r="DO465" s="49"/>
      <c r="DP465" s="49"/>
      <c r="DQ465" s="49"/>
      <c r="DR465" s="49"/>
      <c r="DS465" s="49"/>
      <c r="DT465" s="49"/>
      <c r="DU465" s="49"/>
      <c r="DV465" s="49"/>
      <c r="DW465" s="49"/>
      <c r="DX465" s="49"/>
      <c r="DY465" s="49"/>
      <c r="DZ465" s="49"/>
      <c r="EA465" s="49"/>
      <c r="EB465" s="49"/>
      <c r="EC465" s="49"/>
      <c r="ED465" s="49"/>
      <c r="EE465" s="49"/>
      <c r="EF465" s="49"/>
      <c r="EG465" s="49"/>
      <c r="EH465" s="49"/>
      <c r="EI465" s="49"/>
      <c r="EJ465" s="49"/>
      <c r="EK465" s="49"/>
    </row>
    <row r="466" spans="1:141" s="107" customFormat="1" ht="12.75">
      <c r="A466" s="124" t="s">
        <v>11</v>
      </c>
      <c r="B466" s="124">
        <v>1</v>
      </c>
      <c r="C466" s="106" t="s">
        <v>12</v>
      </c>
      <c r="D466" s="64" t="s">
        <v>447</v>
      </c>
      <c r="E466" s="106" t="s">
        <v>260</v>
      </c>
      <c r="F466" s="106" t="s">
        <v>486</v>
      </c>
      <c r="G466" s="12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49"/>
      <c r="AS466" s="49"/>
      <c r="AT466" s="49"/>
      <c r="AU466" s="49"/>
      <c r="AV466" s="49"/>
      <c r="AW466" s="49"/>
      <c r="AX466" s="49"/>
      <c r="AY466" s="49"/>
      <c r="AZ466" s="49"/>
      <c r="BA466" s="49"/>
      <c r="BB466" s="49"/>
      <c r="BC466" s="49"/>
      <c r="BD466" s="49"/>
      <c r="BE466" s="49"/>
      <c r="BF466" s="49"/>
      <c r="BG466" s="49"/>
      <c r="BH466" s="49"/>
      <c r="BI466" s="49"/>
      <c r="BJ466" s="49"/>
      <c r="BK466" s="49"/>
      <c r="BL466" s="49"/>
      <c r="BM466" s="49"/>
      <c r="BN466" s="49"/>
      <c r="BO466" s="49"/>
      <c r="BP466" s="49"/>
      <c r="BQ466" s="49"/>
      <c r="BR466" s="49"/>
      <c r="BS466" s="49"/>
      <c r="BT466" s="49"/>
      <c r="BU466" s="49"/>
      <c r="BV466" s="49"/>
      <c r="BW466" s="49"/>
      <c r="BX466" s="49"/>
      <c r="BY466" s="49"/>
      <c r="BZ466" s="49"/>
      <c r="CA466" s="49"/>
      <c r="CB466" s="49"/>
      <c r="CC466" s="49"/>
      <c r="CD466" s="49"/>
      <c r="CE466" s="49"/>
      <c r="CF466" s="49"/>
      <c r="CG466" s="49"/>
      <c r="CH466" s="49"/>
      <c r="CI466" s="49"/>
      <c r="CJ466" s="49"/>
      <c r="CK466" s="49"/>
      <c r="CL466" s="49"/>
      <c r="CM466" s="49"/>
      <c r="CN466" s="49"/>
      <c r="CO466" s="49"/>
      <c r="CP466" s="49"/>
      <c r="CQ466" s="49"/>
      <c r="CR466" s="49"/>
      <c r="CS466" s="49"/>
      <c r="CT466" s="49"/>
      <c r="CU466" s="49"/>
      <c r="CV466" s="49"/>
      <c r="CW466" s="49"/>
      <c r="CX466" s="49"/>
      <c r="CY466" s="49"/>
      <c r="CZ466" s="49"/>
      <c r="DA466" s="49"/>
      <c r="DB466" s="49"/>
      <c r="DC466" s="49"/>
      <c r="DD466" s="49"/>
      <c r="DE466" s="49"/>
      <c r="DF466" s="49"/>
      <c r="DG466" s="49"/>
      <c r="DH466" s="49"/>
      <c r="DI466" s="49"/>
      <c r="DJ466" s="49"/>
      <c r="DK466" s="49"/>
      <c r="DL466" s="49"/>
      <c r="DM466" s="49"/>
      <c r="DN466" s="49"/>
      <c r="DO466" s="49"/>
      <c r="DP466" s="49"/>
      <c r="DQ466" s="49"/>
      <c r="DR466" s="49"/>
      <c r="DS466" s="49"/>
      <c r="DT466" s="49"/>
      <c r="DU466" s="49"/>
      <c r="DV466" s="49"/>
      <c r="DW466" s="49"/>
      <c r="DX466" s="49"/>
      <c r="DY466" s="49"/>
      <c r="DZ466" s="49"/>
      <c r="EA466" s="49"/>
      <c r="EB466" s="49"/>
      <c r="EC466" s="49"/>
      <c r="ED466" s="49"/>
      <c r="EE466" s="49"/>
      <c r="EF466" s="49"/>
      <c r="EG466" s="49"/>
      <c r="EH466" s="49"/>
      <c r="EI466" s="49"/>
      <c r="EJ466" s="49"/>
      <c r="EK466" s="49"/>
    </row>
    <row r="467" spans="1:141" s="107" customFormat="1" ht="12.75">
      <c r="A467" s="127" t="s">
        <v>31</v>
      </c>
      <c r="B467" s="127">
        <v>1</v>
      </c>
      <c r="C467" s="128" t="s">
        <v>12</v>
      </c>
      <c r="D467" s="64" t="s">
        <v>447</v>
      </c>
      <c r="E467" s="128"/>
      <c r="F467" s="128" t="s">
        <v>388</v>
      </c>
      <c r="G467" s="12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49"/>
      <c r="AS467" s="49"/>
      <c r="AT467" s="49"/>
      <c r="AU467" s="49"/>
      <c r="AV467" s="49"/>
      <c r="AW467" s="49"/>
      <c r="AX467" s="49"/>
      <c r="AY467" s="49"/>
      <c r="AZ467" s="49"/>
      <c r="BA467" s="49"/>
      <c r="BB467" s="49"/>
      <c r="BC467" s="49"/>
      <c r="BD467" s="49"/>
      <c r="BE467" s="49"/>
      <c r="BF467" s="49"/>
      <c r="BG467" s="49"/>
      <c r="BH467" s="49"/>
      <c r="BI467" s="49"/>
      <c r="BJ467" s="49"/>
      <c r="BK467" s="49"/>
      <c r="BL467" s="49"/>
      <c r="BM467" s="49"/>
      <c r="BN467" s="49"/>
      <c r="BO467" s="49"/>
      <c r="BP467" s="49"/>
      <c r="BQ467" s="49"/>
      <c r="BR467" s="49"/>
      <c r="BS467" s="49"/>
      <c r="BT467" s="49"/>
      <c r="BU467" s="49"/>
      <c r="BV467" s="49"/>
      <c r="BW467" s="49"/>
      <c r="BX467" s="49"/>
      <c r="BY467" s="49"/>
      <c r="BZ467" s="49"/>
      <c r="CA467" s="49"/>
      <c r="CB467" s="49"/>
      <c r="CC467" s="49"/>
      <c r="CD467" s="49"/>
      <c r="CE467" s="49"/>
      <c r="CF467" s="49"/>
      <c r="CG467" s="49"/>
      <c r="CH467" s="49"/>
      <c r="CI467" s="49"/>
      <c r="CJ467" s="49"/>
      <c r="CK467" s="49"/>
      <c r="CL467" s="49"/>
      <c r="CM467" s="49"/>
      <c r="CN467" s="49"/>
      <c r="CO467" s="49"/>
      <c r="CP467" s="49"/>
      <c r="CQ467" s="49"/>
      <c r="CR467" s="49"/>
      <c r="CS467" s="49"/>
      <c r="CT467" s="49"/>
      <c r="CU467" s="49"/>
      <c r="CV467" s="49"/>
      <c r="CW467" s="49"/>
      <c r="CX467" s="49"/>
      <c r="CY467" s="49"/>
      <c r="CZ467" s="49"/>
      <c r="DA467" s="49"/>
      <c r="DB467" s="49"/>
      <c r="DC467" s="49"/>
      <c r="DD467" s="49"/>
      <c r="DE467" s="49"/>
      <c r="DF467" s="49"/>
      <c r="DG467" s="49"/>
      <c r="DH467" s="49"/>
      <c r="DI467" s="49"/>
      <c r="DJ467" s="49"/>
      <c r="DK467" s="49"/>
      <c r="DL467" s="49"/>
      <c r="DM467" s="49"/>
      <c r="DN467" s="49"/>
      <c r="DO467" s="49"/>
      <c r="DP467" s="49"/>
      <c r="DQ467" s="49"/>
      <c r="DR467" s="49"/>
      <c r="DS467" s="49"/>
      <c r="DT467" s="49"/>
      <c r="DU467" s="49"/>
      <c r="DV467" s="49"/>
      <c r="DW467" s="49"/>
      <c r="DX467" s="49"/>
      <c r="DY467" s="49"/>
      <c r="DZ467" s="49"/>
      <c r="EA467" s="49"/>
      <c r="EB467" s="49"/>
      <c r="EC467" s="49"/>
      <c r="ED467" s="49"/>
      <c r="EE467" s="49"/>
      <c r="EF467" s="49"/>
      <c r="EG467" s="49"/>
      <c r="EH467" s="49"/>
      <c r="EI467" s="49"/>
      <c r="EJ467" s="49"/>
      <c r="EK467" s="49"/>
    </row>
    <row r="468" spans="1:141" s="107" customFormat="1" ht="12.75">
      <c r="A468" s="124" t="s">
        <v>11</v>
      </c>
      <c r="B468" s="124">
        <v>1</v>
      </c>
      <c r="C468" s="106" t="s">
        <v>12</v>
      </c>
      <c r="D468" s="64" t="s">
        <v>266</v>
      </c>
      <c r="E468" s="106" t="s">
        <v>260</v>
      </c>
      <c r="F468" s="124" t="s">
        <v>1</v>
      </c>
      <c r="G468" s="12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49"/>
      <c r="AS468" s="49"/>
      <c r="AT468" s="49"/>
      <c r="AU468" s="49"/>
      <c r="AV468" s="49"/>
      <c r="AW468" s="49"/>
      <c r="AX468" s="49"/>
      <c r="AY468" s="49"/>
      <c r="AZ468" s="49"/>
      <c r="BA468" s="49"/>
      <c r="BB468" s="49"/>
      <c r="BC468" s="49"/>
      <c r="BD468" s="49"/>
      <c r="BE468" s="49"/>
      <c r="BF468" s="49"/>
      <c r="BG468" s="49"/>
      <c r="BH468" s="49"/>
      <c r="BI468" s="49"/>
      <c r="BJ468" s="49"/>
      <c r="BK468" s="49"/>
      <c r="BL468" s="49"/>
      <c r="BM468" s="49"/>
      <c r="BN468" s="49"/>
      <c r="BO468" s="49"/>
      <c r="BP468" s="49"/>
      <c r="BQ468" s="49"/>
      <c r="BR468" s="49"/>
      <c r="BS468" s="49"/>
      <c r="BT468" s="49"/>
      <c r="BU468" s="49"/>
      <c r="BV468" s="49"/>
      <c r="BW468" s="49"/>
      <c r="BX468" s="49"/>
      <c r="BY468" s="49"/>
      <c r="BZ468" s="49"/>
      <c r="CA468" s="49"/>
      <c r="CB468" s="49"/>
      <c r="CC468" s="49"/>
      <c r="CD468" s="49"/>
      <c r="CE468" s="49"/>
      <c r="CF468" s="49"/>
      <c r="CG468" s="49"/>
      <c r="CH468" s="49"/>
      <c r="CI468" s="49"/>
      <c r="CJ468" s="49"/>
      <c r="CK468" s="49"/>
      <c r="CL468" s="49"/>
      <c r="CM468" s="49"/>
      <c r="CN468" s="49"/>
      <c r="CO468" s="49"/>
      <c r="CP468" s="49"/>
      <c r="CQ468" s="49"/>
      <c r="CR468" s="49"/>
      <c r="CS468" s="49"/>
      <c r="CT468" s="49"/>
      <c r="CU468" s="49"/>
      <c r="CV468" s="49"/>
      <c r="CW468" s="49"/>
      <c r="CX468" s="49"/>
      <c r="CY468" s="49"/>
      <c r="CZ468" s="49"/>
      <c r="DA468" s="49"/>
      <c r="DB468" s="49"/>
      <c r="DC468" s="49"/>
      <c r="DD468" s="49"/>
      <c r="DE468" s="49"/>
      <c r="DF468" s="49"/>
      <c r="DG468" s="49"/>
      <c r="DH468" s="49"/>
      <c r="DI468" s="49"/>
      <c r="DJ468" s="49"/>
      <c r="DK468" s="49"/>
      <c r="DL468" s="49"/>
      <c r="DM468" s="49"/>
      <c r="DN468" s="49"/>
      <c r="DO468" s="49"/>
      <c r="DP468" s="49"/>
      <c r="DQ468" s="49"/>
      <c r="DR468" s="49"/>
      <c r="DS468" s="49"/>
      <c r="DT468" s="49"/>
      <c r="DU468" s="49"/>
      <c r="DV468" s="49"/>
      <c r="DW468" s="49"/>
      <c r="DX468" s="49"/>
      <c r="DY468" s="49"/>
      <c r="DZ468" s="49"/>
      <c r="EA468" s="49"/>
      <c r="EB468" s="49"/>
      <c r="EC468" s="49"/>
      <c r="ED468" s="49"/>
      <c r="EE468" s="49"/>
      <c r="EF468" s="49"/>
      <c r="EG468" s="49"/>
      <c r="EH468" s="49"/>
      <c r="EI468" s="49"/>
      <c r="EJ468" s="49"/>
      <c r="EK468" s="49"/>
    </row>
    <row r="469" spans="1:141" s="105" customFormat="1" ht="12.75">
      <c r="A469" s="123" t="s">
        <v>11</v>
      </c>
      <c r="B469" s="123">
        <v>1</v>
      </c>
      <c r="C469" s="114" t="s">
        <v>12</v>
      </c>
      <c r="D469" s="64" t="s">
        <v>264</v>
      </c>
      <c r="E469" s="114" t="s">
        <v>263</v>
      </c>
      <c r="F469" s="123" t="s">
        <v>1</v>
      </c>
      <c r="G469" s="12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49"/>
      <c r="AS469" s="49"/>
      <c r="AT469" s="49"/>
      <c r="AU469" s="49"/>
      <c r="AV469" s="49"/>
      <c r="AW469" s="49"/>
      <c r="AX469" s="49"/>
      <c r="AY469" s="49"/>
      <c r="AZ469" s="49"/>
      <c r="BA469" s="49"/>
      <c r="BB469" s="49"/>
      <c r="BC469" s="49"/>
      <c r="BD469" s="49"/>
      <c r="BE469" s="49"/>
      <c r="BF469" s="49"/>
      <c r="BG469" s="49"/>
      <c r="BH469" s="49"/>
      <c r="BI469" s="49"/>
      <c r="BJ469" s="49"/>
      <c r="BK469" s="49"/>
      <c r="BL469" s="49"/>
      <c r="BM469" s="49"/>
      <c r="BN469" s="49"/>
      <c r="BO469" s="49"/>
      <c r="BP469" s="49"/>
      <c r="BQ469" s="49"/>
      <c r="BR469" s="49"/>
      <c r="BS469" s="49"/>
      <c r="BT469" s="49"/>
      <c r="BU469" s="49"/>
      <c r="BV469" s="49"/>
      <c r="BW469" s="49"/>
      <c r="BX469" s="49"/>
      <c r="BY469" s="49"/>
      <c r="BZ469" s="49"/>
      <c r="CA469" s="49"/>
      <c r="CB469" s="49"/>
      <c r="CC469" s="49"/>
      <c r="CD469" s="49"/>
      <c r="CE469" s="49"/>
      <c r="CF469" s="49"/>
      <c r="CG469" s="49"/>
      <c r="CH469" s="49"/>
      <c r="CI469" s="49"/>
      <c r="CJ469" s="49"/>
      <c r="CK469" s="49"/>
      <c r="CL469" s="49"/>
      <c r="CM469" s="49"/>
      <c r="CN469" s="49"/>
      <c r="CO469" s="49"/>
      <c r="CP469" s="49"/>
      <c r="CQ469" s="49"/>
      <c r="CR469" s="49"/>
      <c r="CS469" s="49"/>
      <c r="CT469" s="49"/>
      <c r="CU469" s="49"/>
      <c r="CV469" s="49"/>
      <c r="CW469" s="49"/>
      <c r="CX469" s="49"/>
      <c r="CY469" s="49"/>
      <c r="CZ469" s="49"/>
      <c r="DA469" s="49"/>
      <c r="DB469" s="49"/>
      <c r="DC469" s="49"/>
      <c r="DD469" s="49"/>
      <c r="DE469" s="49"/>
      <c r="DF469" s="49"/>
      <c r="DG469" s="49"/>
      <c r="DH469" s="49"/>
      <c r="DI469" s="49"/>
      <c r="DJ469" s="49"/>
      <c r="DK469" s="49"/>
      <c r="DL469" s="49"/>
      <c r="DM469" s="49"/>
      <c r="DN469" s="49"/>
      <c r="DO469" s="49"/>
      <c r="DP469" s="49"/>
      <c r="DQ469" s="49"/>
      <c r="DR469" s="49"/>
      <c r="DS469" s="49"/>
      <c r="DT469" s="49"/>
      <c r="DU469" s="49"/>
      <c r="DV469" s="49"/>
      <c r="DW469" s="49"/>
      <c r="DX469" s="49"/>
      <c r="DY469" s="49"/>
      <c r="DZ469" s="49"/>
      <c r="EA469" s="49"/>
      <c r="EB469" s="49"/>
      <c r="EC469" s="49"/>
      <c r="ED469" s="49"/>
      <c r="EE469" s="49"/>
      <c r="EF469" s="49"/>
      <c r="EG469" s="49"/>
      <c r="EH469" s="49"/>
      <c r="EI469" s="49"/>
      <c r="EJ469" s="49"/>
      <c r="EK469" s="49"/>
    </row>
    <row r="470" spans="1:141" s="105" customFormat="1" ht="12.75">
      <c r="A470" s="127" t="s">
        <v>11</v>
      </c>
      <c r="B470" s="127">
        <v>1</v>
      </c>
      <c r="C470" s="128" t="s">
        <v>12</v>
      </c>
      <c r="D470" s="64" t="s">
        <v>264</v>
      </c>
      <c r="E470" s="128"/>
      <c r="F470" s="128" t="s">
        <v>486</v>
      </c>
      <c r="G470" s="12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49"/>
      <c r="AS470" s="49"/>
      <c r="AT470" s="49"/>
      <c r="AU470" s="49"/>
      <c r="AV470" s="49"/>
      <c r="AW470" s="49"/>
      <c r="AX470" s="49"/>
      <c r="AY470" s="49"/>
      <c r="AZ470" s="49"/>
      <c r="BA470" s="49"/>
      <c r="BB470" s="49"/>
      <c r="BC470" s="49"/>
      <c r="BD470" s="49"/>
      <c r="BE470" s="49"/>
      <c r="BF470" s="49"/>
      <c r="BG470" s="49"/>
      <c r="BH470" s="49"/>
      <c r="BI470" s="49"/>
      <c r="BJ470" s="49"/>
      <c r="BK470" s="49"/>
      <c r="BL470" s="49"/>
      <c r="BM470" s="49"/>
      <c r="BN470" s="49"/>
      <c r="BO470" s="49"/>
      <c r="BP470" s="49"/>
      <c r="BQ470" s="49"/>
      <c r="BR470" s="49"/>
      <c r="BS470" s="49"/>
      <c r="BT470" s="49"/>
      <c r="BU470" s="49"/>
      <c r="BV470" s="49"/>
      <c r="BW470" s="49"/>
      <c r="BX470" s="49"/>
      <c r="BY470" s="49"/>
      <c r="BZ470" s="49"/>
      <c r="CA470" s="49"/>
      <c r="CB470" s="49"/>
      <c r="CC470" s="49"/>
      <c r="CD470" s="49"/>
      <c r="CE470" s="49"/>
      <c r="CF470" s="49"/>
      <c r="CG470" s="49"/>
      <c r="CH470" s="49"/>
      <c r="CI470" s="49"/>
      <c r="CJ470" s="49"/>
      <c r="CK470" s="49"/>
      <c r="CL470" s="49"/>
      <c r="CM470" s="49"/>
      <c r="CN470" s="49"/>
      <c r="CO470" s="49"/>
      <c r="CP470" s="49"/>
      <c r="CQ470" s="49"/>
      <c r="CR470" s="49"/>
      <c r="CS470" s="49"/>
      <c r="CT470" s="49"/>
      <c r="CU470" s="49"/>
      <c r="CV470" s="49"/>
      <c r="CW470" s="49"/>
      <c r="CX470" s="49"/>
      <c r="CY470" s="49"/>
      <c r="CZ470" s="49"/>
      <c r="DA470" s="49"/>
      <c r="DB470" s="49"/>
      <c r="DC470" s="49"/>
      <c r="DD470" s="49"/>
      <c r="DE470" s="49"/>
      <c r="DF470" s="49"/>
      <c r="DG470" s="49"/>
      <c r="DH470" s="49"/>
      <c r="DI470" s="49"/>
      <c r="DJ470" s="49"/>
      <c r="DK470" s="49"/>
      <c r="DL470" s="49"/>
      <c r="DM470" s="49"/>
      <c r="DN470" s="49"/>
      <c r="DO470" s="49"/>
      <c r="DP470" s="49"/>
      <c r="DQ470" s="49"/>
      <c r="DR470" s="49"/>
      <c r="DS470" s="49"/>
      <c r="DT470" s="49"/>
      <c r="DU470" s="49"/>
      <c r="DV470" s="49"/>
      <c r="DW470" s="49"/>
      <c r="DX470" s="49"/>
      <c r="DY470" s="49"/>
      <c r="DZ470" s="49"/>
      <c r="EA470" s="49"/>
      <c r="EB470" s="49"/>
      <c r="EC470" s="49"/>
      <c r="ED470" s="49"/>
      <c r="EE470" s="49"/>
      <c r="EF470" s="49"/>
      <c r="EG470" s="49"/>
      <c r="EH470" s="49"/>
      <c r="EI470" s="49"/>
      <c r="EJ470" s="49"/>
      <c r="EK470" s="49"/>
    </row>
    <row r="471" spans="1:141" s="105" customFormat="1" ht="12.75">
      <c r="A471" s="124" t="s">
        <v>31</v>
      </c>
      <c r="B471" s="124">
        <v>1</v>
      </c>
      <c r="C471" s="106" t="s">
        <v>12</v>
      </c>
      <c r="D471" s="64" t="s">
        <v>373</v>
      </c>
      <c r="E471" s="106" t="s">
        <v>260</v>
      </c>
      <c r="F471" s="106" t="s">
        <v>309</v>
      </c>
      <c r="G471" s="12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49"/>
      <c r="AS471" s="49"/>
      <c r="AT471" s="49"/>
      <c r="AU471" s="49"/>
      <c r="AV471" s="49"/>
      <c r="AW471" s="49"/>
      <c r="AX471" s="49"/>
      <c r="AY471" s="49"/>
      <c r="AZ471" s="49"/>
      <c r="BA471" s="49"/>
      <c r="BB471" s="49"/>
      <c r="BC471" s="49"/>
      <c r="BD471" s="49"/>
      <c r="BE471" s="49"/>
      <c r="BF471" s="49"/>
      <c r="BG471" s="49"/>
      <c r="BH471" s="49"/>
      <c r="BI471" s="49"/>
      <c r="BJ471" s="49"/>
      <c r="BK471" s="49"/>
      <c r="BL471" s="49"/>
      <c r="BM471" s="49"/>
      <c r="BN471" s="49"/>
      <c r="BO471" s="49"/>
      <c r="BP471" s="49"/>
      <c r="BQ471" s="49"/>
      <c r="BR471" s="49"/>
      <c r="BS471" s="49"/>
      <c r="BT471" s="49"/>
      <c r="BU471" s="49"/>
      <c r="BV471" s="49"/>
      <c r="BW471" s="49"/>
      <c r="BX471" s="49"/>
      <c r="BY471" s="49"/>
      <c r="BZ471" s="49"/>
      <c r="CA471" s="49"/>
      <c r="CB471" s="49"/>
      <c r="CC471" s="49"/>
      <c r="CD471" s="49"/>
      <c r="CE471" s="49"/>
      <c r="CF471" s="49"/>
      <c r="CG471" s="49"/>
      <c r="CH471" s="49"/>
      <c r="CI471" s="49"/>
      <c r="CJ471" s="49"/>
      <c r="CK471" s="49"/>
      <c r="CL471" s="49"/>
      <c r="CM471" s="49"/>
      <c r="CN471" s="49"/>
      <c r="CO471" s="49"/>
      <c r="CP471" s="49"/>
      <c r="CQ471" s="49"/>
      <c r="CR471" s="49"/>
      <c r="CS471" s="49"/>
      <c r="CT471" s="49"/>
      <c r="CU471" s="49"/>
      <c r="CV471" s="49"/>
      <c r="CW471" s="49"/>
      <c r="CX471" s="49"/>
      <c r="CY471" s="49"/>
      <c r="CZ471" s="49"/>
      <c r="DA471" s="49"/>
      <c r="DB471" s="49"/>
      <c r="DC471" s="49"/>
      <c r="DD471" s="49"/>
      <c r="DE471" s="49"/>
      <c r="DF471" s="49"/>
      <c r="DG471" s="49"/>
      <c r="DH471" s="49"/>
      <c r="DI471" s="49"/>
      <c r="DJ471" s="49"/>
      <c r="DK471" s="49"/>
      <c r="DL471" s="49"/>
      <c r="DM471" s="49"/>
      <c r="DN471" s="49"/>
      <c r="DO471" s="49"/>
      <c r="DP471" s="49"/>
      <c r="DQ471" s="49"/>
      <c r="DR471" s="49"/>
      <c r="DS471" s="49"/>
      <c r="DT471" s="49"/>
      <c r="DU471" s="49"/>
      <c r="DV471" s="49"/>
      <c r="DW471" s="49"/>
      <c r="DX471" s="49"/>
      <c r="DY471" s="49"/>
      <c r="DZ471" s="49"/>
      <c r="EA471" s="49"/>
      <c r="EB471" s="49"/>
      <c r="EC471" s="49"/>
      <c r="ED471" s="49"/>
      <c r="EE471" s="49"/>
      <c r="EF471" s="49"/>
      <c r="EG471" s="49"/>
      <c r="EH471" s="49"/>
      <c r="EI471" s="49"/>
      <c r="EJ471" s="49"/>
      <c r="EK471" s="49"/>
    </row>
    <row r="472" spans="1:141" s="105" customFormat="1" ht="12.75">
      <c r="A472" s="127" t="s">
        <v>11</v>
      </c>
      <c r="B472" s="127">
        <v>1</v>
      </c>
      <c r="C472" s="128" t="s">
        <v>12</v>
      </c>
      <c r="D472" s="64" t="s">
        <v>404</v>
      </c>
      <c r="E472" s="128"/>
      <c r="F472" s="128" t="s">
        <v>388</v>
      </c>
      <c r="G472" s="12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9"/>
      <c r="AM472" s="49"/>
      <c r="AN472" s="49"/>
      <c r="AO472" s="49"/>
      <c r="AP472" s="49"/>
      <c r="AQ472" s="49"/>
      <c r="AR472" s="49"/>
      <c r="AS472" s="49"/>
      <c r="AT472" s="49"/>
      <c r="AU472" s="49"/>
      <c r="AV472" s="49"/>
      <c r="AW472" s="49"/>
      <c r="AX472" s="49"/>
      <c r="AY472" s="49"/>
      <c r="AZ472" s="49"/>
      <c r="BA472" s="49"/>
      <c r="BB472" s="49"/>
      <c r="BC472" s="49"/>
      <c r="BD472" s="49"/>
      <c r="BE472" s="49"/>
      <c r="BF472" s="49"/>
      <c r="BG472" s="49"/>
      <c r="BH472" s="49"/>
      <c r="BI472" s="49"/>
      <c r="BJ472" s="49"/>
      <c r="BK472" s="49"/>
      <c r="BL472" s="49"/>
      <c r="BM472" s="49"/>
      <c r="BN472" s="49"/>
      <c r="BO472" s="49"/>
      <c r="BP472" s="49"/>
      <c r="BQ472" s="49"/>
      <c r="BR472" s="49"/>
      <c r="BS472" s="49"/>
      <c r="BT472" s="49"/>
      <c r="BU472" s="49"/>
      <c r="BV472" s="49"/>
      <c r="BW472" s="49"/>
      <c r="BX472" s="49"/>
      <c r="BY472" s="49"/>
      <c r="BZ472" s="49"/>
      <c r="CA472" s="49"/>
      <c r="CB472" s="49"/>
      <c r="CC472" s="49"/>
      <c r="CD472" s="49"/>
      <c r="CE472" s="49"/>
      <c r="CF472" s="49"/>
      <c r="CG472" s="49"/>
      <c r="CH472" s="49"/>
      <c r="CI472" s="49"/>
      <c r="CJ472" s="49"/>
      <c r="CK472" s="49"/>
      <c r="CL472" s="49"/>
      <c r="CM472" s="49"/>
      <c r="CN472" s="49"/>
      <c r="CO472" s="49"/>
      <c r="CP472" s="49"/>
      <c r="CQ472" s="49"/>
      <c r="CR472" s="49"/>
      <c r="CS472" s="49"/>
      <c r="CT472" s="49"/>
      <c r="CU472" s="49"/>
      <c r="CV472" s="49"/>
      <c r="CW472" s="49"/>
      <c r="CX472" s="49"/>
      <c r="CY472" s="49"/>
      <c r="CZ472" s="49"/>
      <c r="DA472" s="49"/>
      <c r="DB472" s="49"/>
      <c r="DC472" s="49"/>
      <c r="DD472" s="49"/>
      <c r="DE472" s="49"/>
      <c r="DF472" s="49"/>
      <c r="DG472" s="49"/>
      <c r="DH472" s="49"/>
      <c r="DI472" s="49"/>
      <c r="DJ472" s="49"/>
      <c r="DK472" s="49"/>
      <c r="DL472" s="49"/>
      <c r="DM472" s="49"/>
      <c r="DN472" s="49"/>
      <c r="DO472" s="49"/>
      <c r="DP472" s="49"/>
      <c r="DQ472" s="49"/>
      <c r="DR472" s="49"/>
      <c r="DS472" s="49"/>
      <c r="DT472" s="49"/>
      <c r="DU472" s="49"/>
      <c r="DV472" s="49"/>
      <c r="DW472" s="49"/>
      <c r="DX472" s="49"/>
      <c r="DY472" s="49"/>
      <c r="DZ472" s="49"/>
      <c r="EA472" s="49"/>
      <c r="EB472" s="49"/>
      <c r="EC472" s="49"/>
      <c r="ED472" s="49"/>
      <c r="EE472" s="49"/>
      <c r="EF472" s="49"/>
      <c r="EG472" s="49"/>
      <c r="EH472" s="49"/>
      <c r="EI472" s="49"/>
      <c r="EJ472" s="49"/>
      <c r="EK472" s="49"/>
    </row>
    <row r="473" spans="1:141" s="105" customFormat="1" ht="12.75">
      <c r="A473" s="125" t="s">
        <v>31</v>
      </c>
      <c r="B473" s="125">
        <v>1</v>
      </c>
      <c r="C473" s="108" t="s">
        <v>382</v>
      </c>
      <c r="D473" s="64" t="s">
        <v>384</v>
      </c>
      <c r="E473" s="108" t="s">
        <v>306</v>
      </c>
      <c r="F473" s="108" t="s">
        <v>310</v>
      </c>
      <c r="G473" s="12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  <c r="AM473" s="49"/>
      <c r="AN473" s="49"/>
      <c r="AO473" s="49"/>
      <c r="AP473" s="49"/>
      <c r="AQ473" s="49"/>
      <c r="AR473" s="49"/>
      <c r="AS473" s="49"/>
      <c r="AT473" s="49"/>
      <c r="AU473" s="49"/>
      <c r="AV473" s="49"/>
      <c r="AW473" s="49"/>
      <c r="AX473" s="49"/>
      <c r="AY473" s="49"/>
      <c r="AZ473" s="49"/>
      <c r="BA473" s="49"/>
      <c r="BB473" s="49"/>
      <c r="BC473" s="49"/>
      <c r="BD473" s="49"/>
      <c r="BE473" s="49"/>
      <c r="BF473" s="49"/>
      <c r="BG473" s="49"/>
      <c r="BH473" s="49"/>
      <c r="BI473" s="49"/>
      <c r="BJ473" s="49"/>
      <c r="BK473" s="49"/>
      <c r="BL473" s="49"/>
      <c r="BM473" s="49"/>
      <c r="BN473" s="49"/>
      <c r="BO473" s="49"/>
      <c r="BP473" s="49"/>
      <c r="BQ473" s="49"/>
      <c r="BR473" s="49"/>
      <c r="BS473" s="49"/>
      <c r="BT473" s="49"/>
      <c r="BU473" s="49"/>
      <c r="BV473" s="49"/>
      <c r="BW473" s="49"/>
      <c r="BX473" s="49"/>
      <c r="BY473" s="49"/>
      <c r="BZ473" s="49"/>
      <c r="CA473" s="49"/>
      <c r="CB473" s="49"/>
      <c r="CC473" s="49"/>
      <c r="CD473" s="49"/>
      <c r="CE473" s="49"/>
      <c r="CF473" s="49"/>
      <c r="CG473" s="49"/>
      <c r="CH473" s="49"/>
      <c r="CI473" s="49"/>
      <c r="CJ473" s="49"/>
      <c r="CK473" s="49"/>
      <c r="CL473" s="49"/>
      <c r="CM473" s="49"/>
      <c r="CN473" s="49"/>
      <c r="CO473" s="49"/>
      <c r="CP473" s="49"/>
      <c r="CQ473" s="49"/>
      <c r="CR473" s="49"/>
      <c r="CS473" s="49"/>
      <c r="CT473" s="49"/>
      <c r="CU473" s="49"/>
      <c r="CV473" s="49"/>
      <c r="CW473" s="49"/>
      <c r="CX473" s="49"/>
      <c r="CY473" s="49"/>
      <c r="CZ473" s="49"/>
      <c r="DA473" s="49"/>
      <c r="DB473" s="49"/>
      <c r="DC473" s="49"/>
      <c r="DD473" s="49"/>
      <c r="DE473" s="49"/>
      <c r="DF473" s="49"/>
      <c r="DG473" s="49"/>
      <c r="DH473" s="49"/>
      <c r="DI473" s="49"/>
      <c r="DJ473" s="49"/>
      <c r="DK473" s="49"/>
      <c r="DL473" s="49"/>
      <c r="DM473" s="49"/>
      <c r="DN473" s="49"/>
      <c r="DO473" s="49"/>
      <c r="DP473" s="49"/>
      <c r="DQ473" s="49"/>
      <c r="DR473" s="49"/>
      <c r="DS473" s="49"/>
      <c r="DT473" s="49"/>
      <c r="DU473" s="49"/>
      <c r="DV473" s="49"/>
      <c r="DW473" s="49"/>
      <c r="DX473" s="49"/>
      <c r="DY473" s="49"/>
      <c r="DZ473" s="49"/>
      <c r="EA473" s="49"/>
      <c r="EB473" s="49"/>
      <c r="EC473" s="49"/>
      <c r="ED473" s="49"/>
      <c r="EE473" s="49"/>
      <c r="EF473" s="49"/>
      <c r="EG473" s="49"/>
      <c r="EH473" s="49"/>
      <c r="EI473" s="49"/>
      <c r="EJ473" s="49"/>
      <c r="EK473" s="49"/>
    </row>
    <row r="474" spans="1:141" s="105" customFormat="1" ht="12.75">
      <c r="A474" s="123" t="s">
        <v>19</v>
      </c>
      <c r="B474" s="123">
        <v>1</v>
      </c>
      <c r="C474" s="114" t="s">
        <v>20</v>
      </c>
      <c r="D474" s="64" t="s">
        <v>277</v>
      </c>
      <c r="E474" s="114" t="s">
        <v>263</v>
      </c>
      <c r="F474" s="123" t="s">
        <v>1</v>
      </c>
      <c r="G474" s="12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  <c r="AR474" s="49"/>
      <c r="AS474" s="49"/>
      <c r="AT474" s="49"/>
      <c r="AU474" s="49"/>
      <c r="AV474" s="49"/>
      <c r="AW474" s="49"/>
      <c r="AX474" s="49"/>
      <c r="AY474" s="49"/>
      <c r="AZ474" s="49"/>
      <c r="BA474" s="49"/>
      <c r="BB474" s="49"/>
      <c r="BC474" s="49"/>
      <c r="BD474" s="49"/>
      <c r="BE474" s="49"/>
      <c r="BF474" s="49"/>
      <c r="BG474" s="49"/>
      <c r="BH474" s="49"/>
      <c r="BI474" s="49"/>
      <c r="BJ474" s="49"/>
      <c r="BK474" s="49"/>
      <c r="BL474" s="49"/>
      <c r="BM474" s="49"/>
      <c r="BN474" s="49"/>
      <c r="BO474" s="49"/>
      <c r="BP474" s="49"/>
      <c r="BQ474" s="49"/>
      <c r="BR474" s="49"/>
      <c r="BS474" s="49"/>
      <c r="BT474" s="49"/>
      <c r="BU474" s="49"/>
      <c r="BV474" s="49"/>
      <c r="BW474" s="49"/>
      <c r="BX474" s="49"/>
      <c r="BY474" s="49"/>
      <c r="BZ474" s="49"/>
      <c r="CA474" s="49"/>
      <c r="CB474" s="49"/>
      <c r="CC474" s="49"/>
      <c r="CD474" s="49"/>
      <c r="CE474" s="49"/>
      <c r="CF474" s="49"/>
      <c r="CG474" s="49"/>
      <c r="CH474" s="49"/>
      <c r="CI474" s="49"/>
      <c r="CJ474" s="49"/>
      <c r="CK474" s="49"/>
      <c r="CL474" s="49"/>
      <c r="CM474" s="49"/>
      <c r="CN474" s="49"/>
      <c r="CO474" s="49"/>
      <c r="CP474" s="49"/>
      <c r="CQ474" s="49"/>
      <c r="CR474" s="49"/>
      <c r="CS474" s="49"/>
      <c r="CT474" s="49"/>
      <c r="CU474" s="49"/>
      <c r="CV474" s="49"/>
      <c r="CW474" s="49"/>
      <c r="CX474" s="49"/>
      <c r="CY474" s="49"/>
      <c r="CZ474" s="49"/>
      <c r="DA474" s="49"/>
      <c r="DB474" s="49"/>
      <c r="DC474" s="49"/>
      <c r="DD474" s="49"/>
      <c r="DE474" s="49"/>
      <c r="DF474" s="49"/>
      <c r="DG474" s="49"/>
      <c r="DH474" s="49"/>
      <c r="DI474" s="49"/>
      <c r="DJ474" s="49"/>
      <c r="DK474" s="49"/>
      <c r="DL474" s="49"/>
      <c r="DM474" s="49"/>
      <c r="DN474" s="49"/>
      <c r="DO474" s="49"/>
      <c r="DP474" s="49"/>
      <c r="DQ474" s="49"/>
      <c r="DR474" s="49"/>
      <c r="DS474" s="49"/>
      <c r="DT474" s="49"/>
      <c r="DU474" s="49"/>
      <c r="DV474" s="49"/>
      <c r="DW474" s="49"/>
      <c r="DX474" s="49"/>
      <c r="DY474" s="49"/>
      <c r="DZ474" s="49"/>
      <c r="EA474" s="49"/>
      <c r="EB474" s="49"/>
      <c r="EC474" s="49"/>
      <c r="ED474" s="49"/>
      <c r="EE474" s="49"/>
      <c r="EF474" s="49"/>
      <c r="EG474" s="49"/>
      <c r="EH474" s="49"/>
      <c r="EI474" s="49"/>
      <c r="EJ474" s="49"/>
      <c r="EK474" s="49"/>
    </row>
    <row r="475" spans="1:141" s="105" customFormat="1" ht="12.75">
      <c r="A475" s="127" t="s">
        <v>31</v>
      </c>
      <c r="B475" s="127">
        <v>1</v>
      </c>
      <c r="C475" s="128" t="s">
        <v>12</v>
      </c>
      <c r="D475" s="64" t="s">
        <v>531</v>
      </c>
      <c r="E475" s="128"/>
      <c r="F475" s="128" t="s">
        <v>486</v>
      </c>
      <c r="G475" s="12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  <c r="AM475" s="49"/>
      <c r="AN475" s="49"/>
      <c r="AO475" s="49"/>
      <c r="AP475" s="49"/>
      <c r="AQ475" s="49"/>
      <c r="AR475" s="49"/>
      <c r="AS475" s="49"/>
      <c r="AT475" s="49"/>
      <c r="AU475" s="49"/>
      <c r="AV475" s="49"/>
      <c r="AW475" s="49"/>
      <c r="AX475" s="49"/>
      <c r="AY475" s="49"/>
      <c r="AZ475" s="49"/>
      <c r="BA475" s="49"/>
      <c r="BB475" s="49"/>
      <c r="BC475" s="49"/>
      <c r="BD475" s="49"/>
      <c r="BE475" s="49"/>
      <c r="BF475" s="49"/>
      <c r="BG475" s="49"/>
      <c r="BH475" s="49"/>
      <c r="BI475" s="49"/>
      <c r="BJ475" s="49"/>
      <c r="BK475" s="49"/>
      <c r="BL475" s="49"/>
      <c r="BM475" s="49"/>
      <c r="BN475" s="49"/>
      <c r="BO475" s="49"/>
      <c r="BP475" s="49"/>
      <c r="BQ475" s="49"/>
      <c r="BR475" s="49"/>
      <c r="BS475" s="49"/>
      <c r="BT475" s="49"/>
      <c r="BU475" s="49"/>
      <c r="BV475" s="49"/>
      <c r="BW475" s="49"/>
      <c r="BX475" s="49"/>
      <c r="BY475" s="49"/>
      <c r="BZ475" s="49"/>
      <c r="CA475" s="49"/>
      <c r="CB475" s="49"/>
      <c r="CC475" s="49"/>
      <c r="CD475" s="49"/>
      <c r="CE475" s="49"/>
      <c r="CF475" s="49"/>
      <c r="CG475" s="49"/>
      <c r="CH475" s="49"/>
      <c r="CI475" s="49"/>
      <c r="CJ475" s="49"/>
      <c r="CK475" s="49"/>
      <c r="CL475" s="49"/>
      <c r="CM475" s="49"/>
      <c r="CN475" s="49"/>
      <c r="CO475" s="49"/>
      <c r="CP475" s="49"/>
      <c r="CQ475" s="49"/>
      <c r="CR475" s="49"/>
      <c r="CS475" s="49"/>
      <c r="CT475" s="49"/>
      <c r="CU475" s="49"/>
      <c r="CV475" s="49"/>
      <c r="CW475" s="49"/>
      <c r="CX475" s="49"/>
      <c r="CY475" s="49"/>
      <c r="CZ475" s="49"/>
      <c r="DA475" s="49"/>
      <c r="DB475" s="49"/>
      <c r="DC475" s="49"/>
      <c r="DD475" s="49"/>
      <c r="DE475" s="49"/>
      <c r="DF475" s="49"/>
      <c r="DG475" s="49"/>
      <c r="DH475" s="49"/>
      <c r="DI475" s="49"/>
      <c r="DJ475" s="49"/>
      <c r="DK475" s="49"/>
      <c r="DL475" s="49"/>
      <c r="DM475" s="49"/>
      <c r="DN475" s="49"/>
      <c r="DO475" s="49"/>
      <c r="DP475" s="49"/>
      <c r="DQ475" s="49"/>
      <c r="DR475" s="49"/>
      <c r="DS475" s="49"/>
      <c r="DT475" s="49"/>
      <c r="DU475" s="49"/>
      <c r="DV475" s="49"/>
      <c r="DW475" s="49"/>
      <c r="DX475" s="49"/>
      <c r="DY475" s="49"/>
      <c r="DZ475" s="49"/>
      <c r="EA475" s="49"/>
      <c r="EB475" s="49"/>
      <c r="EC475" s="49"/>
      <c r="ED475" s="49"/>
      <c r="EE475" s="49"/>
      <c r="EF475" s="49"/>
      <c r="EG475" s="49"/>
      <c r="EH475" s="49"/>
      <c r="EI475" s="49"/>
      <c r="EJ475" s="49"/>
      <c r="EK475" s="49"/>
    </row>
    <row r="476" spans="1:141" s="105" customFormat="1" ht="12.75">
      <c r="A476" s="127" t="s">
        <v>15</v>
      </c>
      <c r="B476" s="127">
        <v>1</v>
      </c>
      <c r="C476" s="128" t="s">
        <v>16</v>
      </c>
      <c r="D476" s="64" t="s">
        <v>505</v>
      </c>
      <c r="E476" s="128"/>
      <c r="F476" s="128" t="s">
        <v>488</v>
      </c>
      <c r="G476" s="12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  <c r="AM476" s="49"/>
      <c r="AN476" s="49"/>
      <c r="AO476" s="49"/>
      <c r="AP476" s="49"/>
      <c r="AQ476" s="49"/>
      <c r="AR476" s="49"/>
      <c r="AS476" s="49"/>
      <c r="AT476" s="49"/>
      <c r="AU476" s="49"/>
      <c r="AV476" s="49"/>
      <c r="AW476" s="49"/>
      <c r="AX476" s="49"/>
      <c r="AY476" s="49"/>
      <c r="AZ476" s="49"/>
      <c r="BA476" s="49"/>
      <c r="BB476" s="49"/>
      <c r="BC476" s="49"/>
      <c r="BD476" s="49"/>
      <c r="BE476" s="49"/>
      <c r="BF476" s="49"/>
      <c r="BG476" s="49"/>
      <c r="BH476" s="49"/>
      <c r="BI476" s="49"/>
      <c r="BJ476" s="49"/>
      <c r="BK476" s="49"/>
      <c r="BL476" s="49"/>
      <c r="BM476" s="49"/>
      <c r="BN476" s="49"/>
      <c r="BO476" s="49"/>
      <c r="BP476" s="49"/>
      <c r="BQ476" s="49"/>
      <c r="BR476" s="49"/>
      <c r="BS476" s="49"/>
      <c r="BT476" s="49"/>
      <c r="BU476" s="49"/>
      <c r="BV476" s="49"/>
      <c r="BW476" s="49"/>
      <c r="BX476" s="49"/>
      <c r="BY476" s="49"/>
      <c r="BZ476" s="49"/>
      <c r="CA476" s="49"/>
      <c r="CB476" s="49"/>
      <c r="CC476" s="49"/>
      <c r="CD476" s="49"/>
      <c r="CE476" s="49"/>
      <c r="CF476" s="49"/>
      <c r="CG476" s="49"/>
      <c r="CH476" s="49"/>
      <c r="CI476" s="49"/>
      <c r="CJ476" s="49"/>
      <c r="CK476" s="49"/>
      <c r="CL476" s="49"/>
      <c r="CM476" s="49"/>
      <c r="CN476" s="49"/>
      <c r="CO476" s="49"/>
      <c r="CP476" s="49"/>
      <c r="CQ476" s="49"/>
      <c r="CR476" s="49"/>
      <c r="CS476" s="49"/>
      <c r="CT476" s="49"/>
      <c r="CU476" s="49"/>
      <c r="CV476" s="49"/>
      <c r="CW476" s="49"/>
      <c r="CX476" s="49"/>
      <c r="CY476" s="49"/>
      <c r="CZ476" s="49"/>
      <c r="DA476" s="49"/>
      <c r="DB476" s="49"/>
      <c r="DC476" s="49"/>
      <c r="DD476" s="49"/>
      <c r="DE476" s="49"/>
      <c r="DF476" s="49"/>
      <c r="DG476" s="49"/>
      <c r="DH476" s="49"/>
      <c r="DI476" s="49"/>
      <c r="DJ476" s="49"/>
      <c r="DK476" s="49"/>
      <c r="DL476" s="49"/>
      <c r="DM476" s="49"/>
      <c r="DN476" s="49"/>
      <c r="DO476" s="49"/>
      <c r="DP476" s="49"/>
      <c r="DQ476" s="49"/>
      <c r="DR476" s="49"/>
      <c r="DS476" s="49"/>
      <c r="DT476" s="49"/>
      <c r="DU476" s="49"/>
      <c r="DV476" s="49"/>
      <c r="DW476" s="49"/>
      <c r="DX476" s="49"/>
      <c r="DY476" s="49"/>
      <c r="DZ476" s="49"/>
      <c r="EA476" s="49"/>
      <c r="EB476" s="49"/>
      <c r="EC476" s="49"/>
      <c r="ED476" s="49"/>
      <c r="EE476" s="49"/>
      <c r="EF476" s="49"/>
      <c r="EG476" s="49"/>
      <c r="EH476" s="49"/>
      <c r="EI476" s="49"/>
      <c r="EJ476" s="49"/>
      <c r="EK476" s="49"/>
    </row>
    <row r="477" spans="1:141" s="105" customFormat="1" ht="12.75">
      <c r="A477" s="124" t="s">
        <v>22</v>
      </c>
      <c r="B477" s="124">
        <v>1</v>
      </c>
      <c r="C477" s="106" t="s">
        <v>25</v>
      </c>
      <c r="D477" s="64" t="s">
        <v>505</v>
      </c>
      <c r="E477" s="106" t="s">
        <v>260</v>
      </c>
      <c r="F477" s="106" t="s">
        <v>486</v>
      </c>
      <c r="G477" s="12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49"/>
      <c r="AS477" s="49"/>
      <c r="AT477" s="49"/>
      <c r="AU477" s="49"/>
      <c r="AV477" s="49"/>
      <c r="AW477" s="49"/>
      <c r="AX477" s="49"/>
      <c r="AY477" s="49"/>
      <c r="AZ477" s="49"/>
      <c r="BA477" s="49"/>
      <c r="BB477" s="49"/>
      <c r="BC477" s="49"/>
      <c r="BD477" s="49"/>
      <c r="BE477" s="49"/>
      <c r="BF477" s="49"/>
      <c r="BG477" s="49"/>
      <c r="BH477" s="49"/>
      <c r="BI477" s="49"/>
      <c r="BJ477" s="49"/>
      <c r="BK477" s="49"/>
      <c r="BL477" s="49"/>
      <c r="BM477" s="49"/>
      <c r="BN477" s="49"/>
      <c r="BO477" s="49"/>
      <c r="BP477" s="49"/>
      <c r="BQ477" s="49"/>
      <c r="BR477" s="49"/>
      <c r="BS477" s="49"/>
      <c r="BT477" s="49"/>
      <c r="BU477" s="49"/>
      <c r="BV477" s="49"/>
      <c r="BW477" s="49"/>
      <c r="BX477" s="49"/>
      <c r="BY477" s="49"/>
      <c r="BZ477" s="49"/>
      <c r="CA477" s="49"/>
      <c r="CB477" s="49"/>
      <c r="CC477" s="49"/>
      <c r="CD477" s="49"/>
      <c r="CE477" s="49"/>
      <c r="CF477" s="49"/>
      <c r="CG477" s="49"/>
      <c r="CH477" s="49"/>
      <c r="CI477" s="49"/>
      <c r="CJ477" s="49"/>
      <c r="CK477" s="49"/>
      <c r="CL477" s="49"/>
      <c r="CM477" s="49"/>
      <c r="CN477" s="49"/>
      <c r="CO477" s="49"/>
      <c r="CP477" s="49"/>
      <c r="CQ477" s="49"/>
      <c r="CR477" s="49"/>
      <c r="CS477" s="49"/>
      <c r="CT477" s="49"/>
      <c r="CU477" s="49"/>
      <c r="CV477" s="49"/>
      <c r="CW477" s="49"/>
      <c r="CX477" s="49"/>
      <c r="CY477" s="49"/>
      <c r="CZ477" s="49"/>
      <c r="DA477" s="49"/>
      <c r="DB477" s="49"/>
      <c r="DC477" s="49"/>
      <c r="DD477" s="49"/>
      <c r="DE477" s="49"/>
      <c r="DF477" s="49"/>
      <c r="DG477" s="49"/>
      <c r="DH477" s="49"/>
      <c r="DI477" s="49"/>
      <c r="DJ477" s="49"/>
      <c r="DK477" s="49"/>
      <c r="DL477" s="49"/>
      <c r="DM477" s="49"/>
      <c r="DN477" s="49"/>
      <c r="DO477" s="49"/>
      <c r="DP477" s="49"/>
      <c r="DQ477" s="49"/>
      <c r="DR477" s="49"/>
      <c r="DS477" s="49"/>
      <c r="DT477" s="49"/>
      <c r="DU477" s="49"/>
      <c r="DV477" s="49"/>
      <c r="DW477" s="49"/>
      <c r="DX477" s="49"/>
      <c r="DY477" s="49"/>
      <c r="DZ477" s="49"/>
      <c r="EA477" s="49"/>
      <c r="EB477" s="49"/>
      <c r="EC477" s="49"/>
      <c r="ED477" s="49"/>
      <c r="EE477" s="49"/>
      <c r="EF477" s="49"/>
      <c r="EG477" s="49"/>
      <c r="EH477" s="49"/>
      <c r="EI477" s="49"/>
      <c r="EJ477" s="49"/>
      <c r="EK477" s="49"/>
    </row>
    <row r="478" spans="1:141" s="105" customFormat="1" ht="12.75">
      <c r="A478" s="42" t="s">
        <v>22</v>
      </c>
      <c r="B478" s="42">
        <v>1</v>
      </c>
      <c r="C478" s="112" t="s">
        <v>341</v>
      </c>
      <c r="D478" s="64" t="s">
        <v>462</v>
      </c>
      <c r="E478" s="112" t="s">
        <v>282</v>
      </c>
      <c r="F478" s="112" t="s">
        <v>452</v>
      </c>
      <c r="G478" s="12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9"/>
      <c r="AM478" s="49"/>
      <c r="AN478" s="49"/>
      <c r="AO478" s="49"/>
      <c r="AP478" s="49"/>
      <c r="AQ478" s="49"/>
      <c r="AR478" s="49"/>
      <c r="AS478" s="49"/>
      <c r="AT478" s="49"/>
      <c r="AU478" s="49"/>
      <c r="AV478" s="49"/>
      <c r="AW478" s="49"/>
      <c r="AX478" s="49"/>
      <c r="AY478" s="49"/>
      <c r="AZ478" s="49"/>
      <c r="BA478" s="49"/>
      <c r="BB478" s="49"/>
      <c r="BC478" s="49"/>
      <c r="BD478" s="49"/>
      <c r="BE478" s="49"/>
      <c r="BF478" s="49"/>
      <c r="BG478" s="49"/>
      <c r="BH478" s="49"/>
      <c r="BI478" s="49"/>
      <c r="BJ478" s="49"/>
      <c r="BK478" s="49"/>
      <c r="BL478" s="49"/>
      <c r="BM478" s="49"/>
      <c r="BN478" s="49"/>
      <c r="BO478" s="49"/>
      <c r="BP478" s="49"/>
      <c r="BQ478" s="49"/>
      <c r="BR478" s="49"/>
      <c r="BS478" s="49"/>
      <c r="BT478" s="49"/>
      <c r="BU478" s="49"/>
      <c r="BV478" s="49"/>
      <c r="BW478" s="49"/>
      <c r="BX478" s="49"/>
      <c r="BY478" s="49"/>
      <c r="BZ478" s="49"/>
      <c r="CA478" s="49"/>
      <c r="CB478" s="49"/>
      <c r="CC478" s="49"/>
      <c r="CD478" s="49"/>
      <c r="CE478" s="49"/>
      <c r="CF478" s="49"/>
      <c r="CG478" s="49"/>
      <c r="CH478" s="49"/>
      <c r="CI478" s="49"/>
      <c r="CJ478" s="49"/>
      <c r="CK478" s="49"/>
      <c r="CL478" s="49"/>
      <c r="CM478" s="49"/>
      <c r="CN478" s="49"/>
      <c r="CO478" s="49"/>
      <c r="CP478" s="49"/>
      <c r="CQ478" s="49"/>
      <c r="CR478" s="49"/>
      <c r="CS478" s="49"/>
      <c r="CT478" s="49"/>
      <c r="CU478" s="49"/>
      <c r="CV478" s="49"/>
      <c r="CW478" s="49"/>
      <c r="CX478" s="49"/>
      <c r="CY478" s="49"/>
      <c r="CZ478" s="49"/>
      <c r="DA478" s="49"/>
      <c r="DB478" s="49"/>
      <c r="DC478" s="49"/>
      <c r="DD478" s="49"/>
      <c r="DE478" s="49"/>
      <c r="DF478" s="49"/>
      <c r="DG478" s="49"/>
      <c r="DH478" s="49"/>
      <c r="DI478" s="49"/>
      <c r="DJ478" s="49"/>
      <c r="DK478" s="49"/>
      <c r="DL478" s="49"/>
      <c r="DM478" s="49"/>
      <c r="DN478" s="49"/>
      <c r="DO478" s="49"/>
      <c r="DP478" s="49"/>
      <c r="DQ478" s="49"/>
      <c r="DR478" s="49"/>
      <c r="DS478" s="49"/>
      <c r="DT478" s="49"/>
      <c r="DU478" s="49"/>
      <c r="DV478" s="49"/>
      <c r="DW478" s="49"/>
      <c r="DX478" s="49"/>
      <c r="DY478" s="49"/>
      <c r="DZ478" s="49"/>
      <c r="EA478" s="49"/>
      <c r="EB478" s="49"/>
      <c r="EC478" s="49"/>
      <c r="ED478" s="49"/>
      <c r="EE478" s="49"/>
      <c r="EF478" s="49"/>
      <c r="EG478" s="49"/>
      <c r="EH478" s="49"/>
      <c r="EI478" s="49"/>
      <c r="EJ478" s="49"/>
      <c r="EK478" s="49"/>
    </row>
    <row r="479" spans="1:141" s="105" customFormat="1" ht="12.75">
      <c r="A479" s="123" t="s">
        <v>22</v>
      </c>
      <c r="B479" s="123">
        <v>2</v>
      </c>
      <c r="C479" s="114" t="s">
        <v>26</v>
      </c>
      <c r="D479" s="64" t="s">
        <v>304</v>
      </c>
      <c r="E479" s="114" t="s">
        <v>263</v>
      </c>
      <c r="F479" s="114" t="s">
        <v>389</v>
      </c>
      <c r="G479" s="12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9"/>
      <c r="AM479" s="49"/>
      <c r="AN479" s="49"/>
      <c r="AO479" s="49"/>
      <c r="AP479" s="49"/>
      <c r="AQ479" s="49"/>
      <c r="AR479" s="49"/>
      <c r="AS479" s="49"/>
      <c r="AT479" s="49"/>
      <c r="AU479" s="49"/>
      <c r="AV479" s="49"/>
      <c r="AW479" s="49"/>
      <c r="AX479" s="49"/>
      <c r="AY479" s="49"/>
      <c r="AZ479" s="49"/>
      <c r="BA479" s="49"/>
      <c r="BB479" s="49"/>
      <c r="BC479" s="49"/>
      <c r="BD479" s="49"/>
      <c r="BE479" s="49"/>
      <c r="BF479" s="49"/>
      <c r="BG479" s="49"/>
      <c r="BH479" s="49"/>
      <c r="BI479" s="49"/>
      <c r="BJ479" s="49"/>
      <c r="BK479" s="49"/>
      <c r="BL479" s="49"/>
      <c r="BM479" s="49"/>
      <c r="BN479" s="49"/>
      <c r="BO479" s="49"/>
      <c r="BP479" s="49"/>
      <c r="BQ479" s="49"/>
      <c r="BR479" s="49"/>
      <c r="BS479" s="49"/>
      <c r="BT479" s="49"/>
      <c r="BU479" s="49"/>
      <c r="BV479" s="49"/>
      <c r="BW479" s="49"/>
      <c r="BX479" s="49"/>
      <c r="BY479" s="49"/>
      <c r="BZ479" s="49"/>
      <c r="CA479" s="49"/>
      <c r="CB479" s="49"/>
      <c r="CC479" s="49"/>
      <c r="CD479" s="49"/>
      <c r="CE479" s="49"/>
      <c r="CF479" s="49"/>
      <c r="CG479" s="49"/>
      <c r="CH479" s="49"/>
      <c r="CI479" s="49"/>
      <c r="CJ479" s="49"/>
      <c r="CK479" s="49"/>
      <c r="CL479" s="49"/>
      <c r="CM479" s="49"/>
      <c r="CN479" s="49"/>
      <c r="CO479" s="49"/>
      <c r="CP479" s="49"/>
      <c r="CQ479" s="49"/>
      <c r="CR479" s="49"/>
      <c r="CS479" s="49"/>
      <c r="CT479" s="49"/>
      <c r="CU479" s="49"/>
      <c r="CV479" s="49"/>
      <c r="CW479" s="49"/>
      <c r="CX479" s="49"/>
      <c r="CY479" s="49"/>
      <c r="CZ479" s="49"/>
      <c r="DA479" s="49"/>
      <c r="DB479" s="49"/>
      <c r="DC479" s="49"/>
      <c r="DD479" s="49"/>
      <c r="DE479" s="49"/>
      <c r="DF479" s="49"/>
      <c r="DG479" s="49"/>
      <c r="DH479" s="49"/>
      <c r="DI479" s="49"/>
      <c r="DJ479" s="49"/>
      <c r="DK479" s="49"/>
      <c r="DL479" s="49"/>
      <c r="DM479" s="49"/>
      <c r="DN479" s="49"/>
      <c r="DO479" s="49"/>
      <c r="DP479" s="49"/>
      <c r="DQ479" s="49"/>
      <c r="DR479" s="49"/>
      <c r="DS479" s="49"/>
      <c r="DT479" s="49"/>
      <c r="DU479" s="49"/>
      <c r="DV479" s="49"/>
      <c r="DW479" s="49"/>
      <c r="DX479" s="49"/>
      <c r="DY479" s="49"/>
      <c r="DZ479" s="49"/>
      <c r="EA479" s="49"/>
      <c r="EB479" s="49"/>
      <c r="EC479" s="49"/>
      <c r="ED479" s="49"/>
      <c r="EE479" s="49"/>
      <c r="EF479" s="49"/>
      <c r="EG479" s="49"/>
      <c r="EH479" s="49"/>
      <c r="EI479" s="49"/>
      <c r="EJ479" s="49"/>
      <c r="EK479" s="49"/>
    </row>
    <row r="480" spans="1:141" s="105" customFormat="1" ht="12.75">
      <c r="A480" s="124" t="s">
        <v>22</v>
      </c>
      <c r="B480" s="124">
        <v>3</v>
      </c>
      <c r="C480" s="106" t="s">
        <v>26</v>
      </c>
      <c r="D480" s="64" t="s">
        <v>304</v>
      </c>
      <c r="E480" s="106" t="s">
        <v>260</v>
      </c>
      <c r="F480" s="106" t="s">
        <v>389</v>
      </c>
      <c r="G480" s="12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9"/>
      <c r="AM480" s="49"/>
      <c r="AN480" s="49"/>
      <c r="AO480" s="49"/>
      <c r="AP480" s="49"/>
      <c r="AQ480" s="49"/>
      <c r="AR480" s="49"/>
      <c r="AS480" s="49"/>
      <c r="AT480" s="49"/>
      <c r="AU480" s="49"/>
      <c r="AV480" s="49"/>
      <c r="AW480" s="49"/>
      <c r="AX480" s="49"/>
      <c r="AY480" s="49"/>
      <c r="AZ480" s="49"/>
      <c r="BA480" s="49"/>
      <c r="BB480" s="49"/>
      <c r="BC480" s="49"/>
      <c r="BD480" s="49"/>
      <c r="BE480" s="49"/>
      <c r="BF480" s="49"/>
      <c r="BG480" s="49"/>
      <c r="BH480" s="49"/>
      <c r="BI480" s="49"/>
      <c r="BJ480" s="49"/>
      <c r="BK480" s="49"/>
      <c r="BL480" s="49"/>
      <c r="BM480" s="49"/>
      <c r="BN480" s="49"/>
      <c r="BO480" s="49"/>
      <c r="BP480" s="49"/>
      <c r="BQ480" s="49"/>
      <c r="BR480" s="49"/>
      <c r="BS480" s="49"/>
      <c r="BT480" s="49"/>
      <c r="BU480" s="49"/>
      <c r="BV480" s="49"/>
      <c r="BW480" s="49"/>
      <c r="BX480" s="49"/>
      <c r="BY480" s="49"/>
      <c r="BZ480" s="49"/>
      <c r="CA480" s="49"/>
      <c r="CB480" s="49"/>
      <c r="CC480" s="49"/>
      <c r="CD480" s="49"/>
      <c r="CE480" s="49"/>
      <c r="CF480" s="49"/>
      <c r="CG480" s="49"/>
      <c r="CH480" s="49"/>
      <c r="CI480" s="49"/>
      <c r="CJ480" s="49"/>
      <c r="CK480" s="49"/>
      <c r="CL480" s="49"/>
      <c r="CM480" s="49"/>
      <c r="CN480" s="49"/>
      <c r="CO480" s="49"/>
      <c r="CP480" s="49"/>
      <c r="CQ480" s="49"/>
      <c r="CR480" s="49"/>
      <c r="CS480" s="49"/>
      <c r="CT480" s="49"/>
      <c r="CU480" s="49"/>
      <c r="CV480" s="49"/>
      <c r="CW480" s="49"/>
      <c r="CX480" s="49"/>
      <c r="CY480" s="49"/>
      <c r="CZ480" s="49"/>
      <c r="DA480" s="49"/>
      <c r="DB480" s="49"/>
      <c r="DC480" s="49"/>
      <c r="DD480" s="49"/>
      <c r="DE480" s="49"/>
      <c r="DF480" s="49"/>
      <c r="DG480" s="49"/>
      <c r="DH480" s="49"/>
      <c r="DI480" s="49"/>
      <c r="DJ480" s="49"/>
      <c r="DK480" s="49"/>
      <c r="DL480" s="49"/>
      <c r="DM480" s="49"/>
      <c r="DN480" s="49"/>
      <c r="DO480" s="49"/>
      <c r="DP480" s="49"/>
      <c r="DQ480" s="49"/>
      <c r="DR480" s="49"/>
      <c r="DS480" s="49"/>
      <c r="DT480" s="49"/>
      <c r="DU480" s="49"/>
      <c r="DV480" s="49"/>
      <c r="DW480" s="49"/>
      <c r="DX480" s="49"/>
      <c r="DY480" s="49"/>
      <c r="DZ480" s="49"/>
      <c r="EA480" s="49"/>
      <c r="EB480" s="49"/>
      <c r="EC480" s="49"/>
      <c r="ED480" s="49"/>
      <c r="EE480" s="49"/>
      <c r="EF480" s="49"/>
      <c r="EG480" s="49"/>
      <c r="EH480" s="49"/>
      <c r="EI480" s="49"/>
      <c r="EJ480" s="49"/>
      <c r="EK480" s="49"/>
    </row>
    <row r="481" spans="1:141" s="105" customFormat="1" ht="12.75">
      <c r="A481" s="124" t="s">
        <v>22</v>
      </c>
      <c r="B481" s="124">
        <v>1</v>
      </c>
      <c r="C481" s="106" t="s">
        <v>26</v>
      </c>
      <c r="D481" s="64" t="s">
        <v>304</v>
      </c>
      <c r="E481" s="106" t="s">
        <v>260</v>
      </c>
      <c r="F481" s="106" t="s">
        <v>486</v>
      </c>
      <c r="G481" s="12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49"/>
      <c r="AS481" s="49"/>
      <c r="AT481" s="49"/>
      <c r="AU481" s="49"/>
      <c r="AV481" s="49"/>
      <c r="AW481" s="49"/>
      <c r="AX481" s="49"/>
      <c r="AY481" s="49"/>
      <c r="AZ481" s="49"/>
      <c r="BA481" s="49"/>
      <c r="BB481" s="49"/>
      <c r="BC481" s="49"/>
      <c r="BD481" s="49"/>
      <c r="BE481" s="49"/>
      <c r="BF481" s="49"/>
      <c r="BG481" s="49"/>
      <c r="BH481" s="49"/>
      <c r="BI481" s="49"/>
      <c r="BJ481" s="49"/>
      <c r="BK481" s="49"/>
      <c r="BL481" s="49"/>
      <c r="BM481" s="49"/>
      <c r="BN481" s="49"/>
      <c r="BO481" s="49"/>
      <c r="BP481" s="49"/>
      <c r="BQ481" s="49"/>
      <c r="BR481" s="49"/>
      <c r="BS481" s="49"/>
      <c r="BT481" s="49"/>
      <c r="BU481" s="49"/>
      <c r="BV481" s="49"/>
      <c r="BW481" s="49"/>
      <c r="BX481" s="49"/>
      <c r="BY481" s="49"/>
      <c r="BZ481" s="49"/>
      <c r="CA481" s="49"/>
      <c r="CB481" s="49"/>
      <c r="CC481" s="49"/>
      <c r="CD481" s="49"/>
      <c r="CE481" s="49"/>
      <c r="CF481" s="49"/>
      <c r="CG481" s="49"/>
      <c r="CH481" s="49"/>
      <c r="CI481" s="49"/>
      <c r="CJ481" s="49"/>
      <c r="CK481" s="49"/>
      <c r="CL481" s="49"/>
      <c r="CM481" s="49"/>
      <c r="CN481" s="49"/>
      <c r="CO481" s="49"/>
      <c r="CP481" s="49"/>
      <c r="CQ481" s="49"/>
      <c r="CR481" s="49"/>
      <c r="CS481" s="49"/>
      <c r="CT481" s="49"/>
      <c r="CU481" s="49"/>
      <c r="CV481" s="49"/>
      <c r="CW481" s="49"/>
      <c r="CX481" s="49"/>
      <c r="CY481" s="49"/>
      <c r="CZ481" s="49"/>
      <c r="DA481" s="49"/>
      <c r="DB481" s="49"/>
      <c r="DC481" s="49"/>
      <c r="DD481" s="49"/>
      <c r="DE481" s="49"/>
      <c r="DF481" s="49"/>
      <c r="DG481" s="49"/>
      <c r="DH481" s="49"/>
      <c r="DI481" s="49"/>
      <c r="DJ481" s="49"/>
      <c r="DK481" s="49"/>
      <c r="DL481" s="49"/>
      <c r="DM481" s="49"/>
      <c r="DN481" s="49"/>
      <c r="DO481" s="49"/>
      <c r="DP481" s="49"/>
      <c r="DQ481" s="49"/>
      <c r="DR481" s="49"/>
      <c r="DS481" s="49"/>
      <c r="DT481" s="49"/>
      <c r="DU481" s="49"/>
      <c r="DV481" s="49"/>
      <c r="DW481" s="49"/>
      <c r="DX481" s="49"/>
      <c r="DY481" s="49"/>
      <c r="DZ481" s="49"/>
      <c r="EA481" s="49"/>
      <c r="EB481" s="49"/>
      <c r="EC481" s="49"/>
      <c r="ED481" s="49"/>
      <c r="EE481" s="49"/>
      <c r="EF481" s="49"/>
      <c r="EG481" s="49"/>
      <c r="EH481" s="49"/>
      <c r="EI481" s="49"/>
      <c r="EJ481" s="49"/>
      <c r="EK481" s="49"/>
    </row>
    <row r="482" spans="1:141" s="105" customFormat="1" ht="12.75">
      <c r="A482" s="124" t="s">
        <v>22</v>
      </c>
      <c r="B482" s="124">
        <v>1</v>
      </c>
      <c r="C482" s="106" t="s">
        <v>26</v>
      </c>
      <c r="D482" s="64" t="s">
        <v>304</v>
      </c>
      <c r="E482" s="106" t="s">
        <v>331</v>
      </c>
      <c r="F482" s="106" t="s">
        <v>488</v>
      </c>
      <c r="G482" s="12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  <c r="AR482" s="49"/>
      <c r="AS482" s="49"/>
      <c r="AT482" s="49"/>
      <c r="AU482" s="49"/>
      <c r="AV482" s="49"/>
      <c r="AW482" s="49"/>
      <c r="AX482" s="49"/>
      <c r="AY482" s="49"/>
      <c r="AZ482" s="49"/>
      <c r="BA482" s="49"/>
      <c r="BB482" s="49"/>
      <c r="BC482" s="49"/>
      <c r="BD482" s="49"/>
      <c r="BE482" s="49"/>
      <c r="BF482" s="49"/>
      <c r="BG482" s="49"/>
      <c r="BH482" s="49"/>
      <c r="BI482" s="49"/>
      <c r="BJ482" s="49"/>
      <c r="BK482" s="49"/>
      <c r="BL482" s="49"/>
      <c r="BM482" s="49"/>
      <c r="BN482" s="49"/>
      <c r="BO482" s="49"/>
      <c r="BP482" s="49"/>
      <c r="BQ482" s="49"/>
      <c r="BR482" s="49"/>
      <c r="BS482" s="49"/>
      <c r="BT482" s="49"/>
      <c r="BU482" s="49"/>
      <c r="BV482" s="49"/>
      <c r="BW482" s="49"/>
      <c r="BX482" s="49"/>
      <c r="BY482" s="49"/>
      <c r="BZ482" s="49"/>
      <c r="CA482" s="49"/>
      <c r="CB482" s="49"/>
      <c r="CC482" s="49"/>
      <c r="CD482" s="49"/>
      <c r="CE482" s="49"/>
      <c r="CF482" s="49"/>
      <c r="CG482" s="49"/>
      <c r="CH482" s="49"/>
      <c r="CI482" s="49"/>
      <c r="CJ482" s="49"/>
      <c r="CK482" s="49"/>
      <c r="CL482" s="49"/>
      <c r="CM482" s="49"/>
      <c r="CN482" s="49"/>
      <c r="CO482" s="49"/>
      <c r="CP482" s="49"/>
      <c r="CQ482" s="49"/>
      <c r="CR482" s="49"/>
      <c r="CS482" s="49"/>
      <c r="CT482" s="49"/>
      <c r="CU482" s="49"/>
      <c r="CV482" s="49"/>
      <c r="CW482" s="49"/>
      <c r="CX482" s="49"/>
      <c r="CY482" s="49"/>
      <c r="CZ482" s="49"/>
      <c r="DA482" s="49"/>
      <c r="DB482" s="49"/>
      <c r="DC482" s="49"/>
      <c r="DD482" s="49"/>
      <c r="DE482" s="49"/>
      <c r="DF482" s="49"/>
      <c r="DG482" s="49"/>
      <c r="DH482" s="49"/>
      <c r="DI482" s="49"/>
      <c r="DJ482" s="49"/>
      <c r="DK482" s="49"/>
      <c r="DL482" s="49"/>
      <c r="DM482" s="49"/>
      <c r="DN482" s="49"/>
      <c r="DO482" s="49"/>
      <c r="DP482" s="49"/>
      <c r="DQ482" s="49"/>
      <c r="DR482" s="49"/>
      <c r="DS482" s="49"/>
      <c r="DT482" s="49"/>
      <c r="DU482" s="49"/>
      <c r="DV482" s="49"/>
      <c r="DW482" s="49"/>
      <c r="DX482" s="49"/>
      <c r="DY482" s="49"/>
      <c r="DZ482" s="49"/>
      <c r="EA482" s="49"/>
      <c r="EB482" s="49"/>
      <c r="EC482" s="49"/>
      <c r="ED482" s="49"/>
      <c r="EE482" s="49"/>
      <c r="EF482" s="49"/>
      <c r="EG482" s="49"/>
      <c r="EH482" s="49"/>
      <c r="EI482" s="49"/>
      <c r="EJ482" s="49"/>
      <c r="EK482" s="49"/>
    </row>
    <row r="483" spans="1:141" s="105" customFormat="1" ht="12.75">
      <c r="A483" s="124" t="s">
        <v>29</v>
      </c>
      <c r="B483" s="124">
        <v>1</v>
      </c>
      <c r="C483" s="106" t="s">
        <v>190</v>
      </c>
      <c r="D483" s="64" t="s">
        <v>304</v>
      </c>
      <c r="E483" s="106" t="s">
        <v>260</v>
      </c>
      <c r="F483" s="106" t="s">
        <v>309</v>
      </c>
      <c r="G483" s="12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9"/>
      <c r="AM483" s="49"/>
      <c r="AN483" s="49"/>
      <c r="AO483" s="49"/>
      <c r="AP483" s="49"/>
      <c r="AQ483" s="49"/>
      <c r="AR483" s="49"/>
      <c r="AS483" s="49"/>
      <c r="AT483" s="49"/>
      <c r="AU483" s="49"/>
      <c r="AV483" s="49"/>
      <c r="AW483" s="49"/>
      <c r="AX483" s="49"/>
      <c r="AY483" s="49"/>
      <c r="AZ483" s="49"/>
      <c r="BA483" s="49"/>
      <c r="BB483" s="49"/>
      <c r="BC483" s="49"/>
      <c r="BD483" s="49"/>
      <c r="BE483" s="49"/>
      <c r="BF483" s="49"/>
      <c r="BG483" s="49"/>
      <c r="BH483" s="49"/>
      <c r="BI483" s="49"/>
      <c r="BJ483" s="49"/>
      <c r="BK483" s="49"/>
      <c r="BL483" s="49"/>
      <c r="BM483" s="49"/>
      <c r="BN483" s="49"/>
      <c r="BO483" s="49"/>
      <c r="BP483" s="49"/>
      <c r="BQ483" s="49"/>
      <c r="BR483" s="49"/>
      <c r="BS483" s="49"/>
      <c r="BT483" s="49"/>
      <c r="BU483" s="49"/>
      <c r="BV483" s="49"/>
      <c r="BW483" s="49"/>
      <c r="BX483" s="49"/>
      <c r="BY483" s="49"/>
      <c r="BZ483" s="49"/>
      <c r="CA483" s="49"/>
      <c r="CB483" s="49"/>
      <c r="CC483" s="49"/>
      <c r="CD483" s="49"/>
      <c r="CE483" s="49"/>
      <c r="CF483" s="49"/>
      <c r="CG483" s="49"/>
      <c r="CH483" s="49"/>
      <c r="CI483" s="49"/>
      <c r="CJ483" s="49"/>
      <c r="CK483" s="49"/>
      <c r="CL483" s="49"/>
      <c r="CM483" s="49"/>
      <c r="CN483" s="49"/>
      <c r="CO483" s="49"/>
      <c r="CP483" s="49"/>
      <c r="CQ483" s="49"/>
      <c r="CR483" s="49"/>
      <c r="CS483" s="49"/>
      <c r="CT483" s="49"/>
      <c r="CU483" s="49"/>
      <c r="CV483" s="49"/>
      <c r="CW483" s="49"/>
      <c r="CX483" s="49"/>
      <c r="CY483" s="49"/>
      <c r="CZ483" s="49"/>
      <c r="DA483" s="49"/>
      <c r="DB483" s="49"/>
      <c r="DC483" s="49"/>
      <c r="DD483" s="49"/>
      <c r="DE483" s="49"/>
      <c r="DF483" s="49"/>
      <c r="DG483" s="49"/>
      <c r="DH483" s="49"/>
      <c r="DI483" s="49"/>
      <c r="DJ483" s="49"/>
      <c r="DK483" s="49"/>
      <c r="DL483" s="49"/>
      <c r="DM483" s="49"/>
      <c r="DN483" s="49"/>
      <c r="DO483" s="49"/>
      <c r="DP483" s="49"/>
      <c r="DQ483" s="49"/>
      <c r="DR483" s="49"/>
      <c r="DS483" s="49"/>
      <c r="DT483" s="49"/>
      <c r="DU483" s="49"/>
      <c r="DV483" s="49"/>
      <c r="DW483" s="49"/>
      <c r="DX483" s="49"/>
      <c r="DY483" s="49"/>
      <c r="DZ483" s="49"/>
      <c r="EA483" s="49"/>
      <c r="EB483" s="49"/>
      <c r="EC483" s="49"/>
      <c r="ED483" s="49"/>
      <c r="EE483" s="49"/>
      <c r="EF483" s="49"/>
      <c r="EG483" s="49"/>
      <c r="EH483" s="49"/>
      <c r="EI483" s="49"/>
      <c r="EJ483" s="49"/>
      <c r="EK483" s="49"/>
    </row>
    <row r="484" spans="1:141" s="105" customFormat="1" ht="12.75">
      <c r="A484" s="124" t="s">
        <v>31</v>
      </c>
      <c r="B484" s="124">
        <v>1</v>
      </c>
      <c r="C484" s="106" t="s">
        <v>298</v>
      </c>
      <c r="D484" s="64" t="s">
        <v>304</v>
      </c>
      <c r="E484" s="106" t="s">
        <v>260</v>
      </c>
      <c r="F484" s="124" t="s">
        <v>1</v>
      </c>
      <c r="G484" s="12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  <c r="AM484" s="49"/>
      <c r="AN484" s="49"/>
      <c r="AO484" s="49"/>
      <c r="AP484" s="49"/>
      <c r="AQ484" s="49"/>
      <c r="AR484" s="49"/>
      <c r="AS484" s="49"/>
      <c r="AT484" s="49"/>
      <c r="AU484" s="49"/>
      <c r="AV484" s="49"/>
      <c r="AW484" s="49"/>
      <c r="AX484" s="49"/>
      <c r="AY484" s="49"/>
      <c r="AZ484" s="49"/>
      <c r="BA484" s="49"/>
      <c r="BB484" s="49"/>
      <c r="BC484" s="49"/>
      <c r="BD484" s="49"/>
      <c r="BE484" s="49"/>
      <c r="BF484" s="49"/>
      <c r="BG484" s="49"/>
      <c r="BH484" s="49"/>
      <c r="BI484" s="49"/>
      <c r="BJ484" s="49"/>
      <c r="BK484" s="49"/>
      <c r="BL484" s="49"/>
      <c r="BM484" s="49"/>
      <c r="BN484" s="49"/>
      <c r="BO484" s="49"/>
      <c r="BP484" s="49"/>
      <c r="BQ484" s="49"/>
      <c r="BR484" s="49"/>
      <c r="BS484" s="49"/>
      <c r="BT484" s="49"/>
      <c r="BU484" s="49"/>
      <c r="BV484" s="49"/>
      <c r="BW484" s="49"/>
      <c r="BX484" s="49"/>
      <c r="BY484" s="49"/>
      <c r="BZ484" s="49"/>
      <c r="CA484" s="49"/>
      <c r="CB484" s="49"/>
      <c r="CC484" s="49"/>
      <c r="CD484" s="49"/>
      <c r="CE484" s="49"/>
      <c r="CF484" s="49"/>
      <c r="CG484" s="49"/>
      <c r="CH484" s="49"/>
      <c r="CI484" s="49"/>
      <c r="CJ484" s="49"/>
      <c r="CK484" s="49"/>
      <c r="CL484" s="49"/>
      <c r="CM484" s="49"/>
      <c r="CN484" s="49"/>
      <c r="CO484" s="49"/>
      <c r="CP484" s="49"/>
      <c r="CQ484" s="49"/>
      <c r="CR484" s="49"/>
      <c r="CS484" s="49"/>
      <c r="CT484" s="49"/>
      <c r="CU484" s="49"/>
      <c r="CV484" s="49"/>
      <c r="CW484" s="49"/>
      <c r="CX484" s="49"/>
      <c r="CY484" s="49"/>
      <c r="CZ484" s="49"/>
      <c r="DA484" s="49"/>
      <c r="DB484" s="49"/>
      <c r="DC484" s="49"/>
      <c r="DD484" s="49"/>
      <c r="DE484" s="49"/>
      <c r="DF484" s="49"/>
      <c r="DG484" s="49"/>
      <c r="DH484" s="49"/>
      <c r="DI484" s="49"/>
      <c r="DJ484" s="49"/>
      <c r="DK484" s="49"/>
      <c r="DL484" s="49"/>
      <c r="DM484" s="49"/>
      <c r="DN484" s="49"/>
      <c r="DO484" s="49"/>
      <c r="DP484" s="49"/>
      <c r="DQ484" s="49"/>
      <c r="DR484" s="49"/>
      <c r="DS484" s="49"/>
      <c r="DT484" s="49"/>
      <c r="DU484" s="49"/>
      <c r="DV484" s="49"/>
      <c r="DW484" s="49"/>
      <c r="DX484" s="49"/>
      <c r="DY484" s="49"/>
      <c r="DZ484" s="49"/>
      <c r="EA484" s="49"/>
      <c r="EB484" s="49"/>
      <c r="EC484" s="49"/>
      <c r="ED484" s="49"/>
      <c r="EE484" s="49"/>
      <c r="EF484" s="49"/>
      <c r="EG484" s="49"/>
      <c r="EH484" s="49"/>
      <c r="EI484" s="49"/>
      <c r="EJ484" s="49"/>
      <c r="EK484" s="49"/>
    </row>
    <row r="485" spans="1:141" s="105" customFormat="1" ht="12.75">
      <c r="A485" s="42" t="s">
        <v>22</v>
      </c>
      <c r="B485" s="42">
        <v>1</v>
      </c>
      <c r="C485" s="112" t="s">
        <v>26</v>
      </c>
      <c r="D485" s="64" t="s">
        <v>485</v>
      </c>
      <c r="E485" s="112" t="s">
        <v>282</v>
      </c>
      <c r="F485" s="112" t="s">
        <v>488</v>
      </c>
      <c r="G485" s="12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  <c r="AM485" s="49"/>
      <c r="AN485" s="49"/>
      <c r="AO485" s="49"/>
      <c r="AP485" s="49"/>
      <c r="AQ485" s="49"/>
      <c r="AR485" s="49"/>
      <c r="AS485" s="49"/>
      <c r="AT485" s="49"/>
      <c r="AU485" s="49"/>
      <c r="AV485" s="49"/>
      <c r="AW485" s="49"/>
      <c r="AX485" s="49"/>
      <c r="AY485" s="49"/>
      <c r="AZ485" s="49"/>
      <c r="BA485" s="49"/>
      <c r="BB485" s="49"/>
      <c r="BC485" s="49"/>
      <c r="BD485" s="49"/>
      <c r="BE485" s="49"/>
      <c r="BF485" s="49"/>
      <c r="BG485" s="49"/>
      <c r="BH485" s="49"/>
      <c r="BI485" s="49"/>
      <c r="BJ485" s="49"/>
      <c r="BK485" s="49"/>
      <c r="BL485" s="49"/>
      <c r="BM485" s="49"/>
      <c r="BN485" s="49"/>
      <c r="BO485" s="49"/>
      <c r="BP485" s="49"/>
      <c r="BQ485" s="49"/>
      <c r="BR485" s="49"/>
      <c r="BS485" s="49"/>
      <c r="BT485" s="49"/>
      <c r="BU485" s="49"/>
      <c r="BV485" s="49"/>
      <c r="BW485" s="49"/>
      <c r="BX485" s="49"/>
      <c r="BY485" s="49"/>
      <c r="BZ485" s="49"/>
      <c r="CA485" s="49"/>
      <c r="CB485" s="49"/>
      <c r="CC485" s="49"/>
      <c r="CD485" s="49"/>
      <c r="CE485" s="49"/>
      <c r="CF485" s="49"/>
      <c r="CG485" s="49"/>
      <c r="CH485" s="49"/>
      <c r="CI485" s="49"/>
      <c r="CJ485" s="49"/>
      <c r="CK485" s="49"/>
      <c r="CL485" s="49"/>
      <c r="CM485" s="49"/>
      <c r="CN485" s="49"/>
      <c r="CO485" s="49"/>
      <c r="CP485" s="49"/>
      <c r="CQ485" s="49"/>
      <c r="CR485" s="49"/>
      <c r="CS485" s="49"/>
      <c r="CT485" s="49"/>
      <c r="CU485" s="49"/>
      <c r="CV485" s="49"/>
      <c r="CW485" s="49"/>
      <c r="CX485" s="49"/>
      <c r="CY485" s="49"/>
      <c r="CZ485" s="49"/>
      <c r="DA485" s="49"/>
      <c r="DB485" s="49"/>
      <c r="DC485" s="49"/>
      <c r="DD485" s="49"/>
      <c r="DE485" s="49"/>
      <c r="DF485" s="49"/>
      <c r="DG485" s="49"/>
      <c r="DH485" s="49"/>
      <c r="DI485" s="49"/>
      <c r="DJ485" s="49"/>
      <c r="DK485" s="49"/>
      <c r="DL485" s="49"/>
      <c r="DM485" s="49"/>
      <c r="DN485" s="49"/>
      <c r="DO485" s="49"/>
      <c r="DP485" s="49"/>
      <c r="DQ485" s="49"/>
      <c r="DR485" s="49"/>
      <c r="DS485" s="49"/>
      <c r="DT485" s="49"/>
      <c r="DU485" s="49"/>
      <c r="DV485" s="49"/>
      <c r="DW485" s="49"/>
      <c r="DX485" s="49"/>
      <c r="DY485" s="49"/>
      <c r="DZ485" s="49"/>
      <c r="EA485" s="49"/>
      <c r="EB485" s="49"/>
      <c r="EC485" s="49"/>
      <c r="ED485" s="49"/>
      <c r="EE485" s="49"/>
      <c r="EF485" s="49"/>
      <c r="EG485" s="49"/>
      <c r="EH485" s="49"/>
      <c r="EI485" s="49"/>
      <c r="EJ485" s="49"/>
      <c r="EK485" s="49"/>
    </row>
    <row r="486" spans="1:141" s="105" customFormat="1" ht="12.75">
      <c r="A486" s="125" t="s">
        <v>31</v>
      </c>
      <c r="B486" s="125">
        <v>1</v>
      </c>
      <c r="C486" s="108" t="s">
        <v>382</v>
      </c>
      <c r="D486" s="64" t="s">
        <v>485</v>
      </c>
      <c r="E486" s="108" t="s">
        <v>306</v>
      </c>
      <c r="F486" s="108" t="s">
        <v>454</v>
      </c>
      <c r="G486" s="12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  <c r="AR486" s="49"/>
      <c r="AS486" s="49"/>
      <c r="AT486" s="49"/>
      <c r="AU486" s="49"/>
      <c r="AV486" s="49"/>
      <c r="AW486" s="49"/>
      <c r="AX486" s="49"/>
      <c r="AY486" s="49"/>
      <c r="AZ486" s="49"/>
      <c r="BA486" s="49"/>
      <c r="BB486" s="49"/>
      <c r="BC486" s="49"/>
      <c r="BD486" s="49"/>
      <c r="BE486" s="49"/>
      <c r="BF486" s="49"/>
      <c r="BG486" s="49"/>
      <c r="BH486" s="49"/>
      <c r="BI486" s="49"/>
      <c r="BJ486" s="49"/>
      <c r="BK486" s="49"/>
      <c r="BL486" s="49"/>
      <c r="BM486" s="49"/>
      <c r="BN486" s="49"/>
      <c r="BO486" s="49"/>
      <c r="BP486" s="49"/>
      <c r="BQ486" s="49"/>
      <c r="BR486" s="49"/>
      <c r="BS486" s="49"/>
      <c r="BT486" s="49"/>
      <c r="BU486" s="49"/>
      <c r="BV486" s="49"/>
      <c r="BW486" s="49"/>
      <c r="BX486" s="49"/>
      <c r="BY486" s="49"/>
      <c r="BZ486" s="49"/>
      <c r="CA486" s="49"/>
      <c r="CB486" s="49"/>
      <c r="CC486" s="49"/>
      <c r="CD486" s="49"/>
      <c r="CE486" s="49"/>
      <c r="CF486" s="49"/>
      <c r="CG486" s="49"/>
      <c r="CH486" s="49"/>
      <c r="CI486" s="49"/>
      <c r="CJ486" s="49"/>
      <c r="CK486" s="49"/>
      <c r="CL486" s="49"/>
      <c r="CM486" s="49"/>
      <c r="CN486" s="49"/>
      <c r="CO486" s="49"/>
      <c r="CP486" s="49"/>
      <c r="CQ486" s="49"/>
      <c r="CR486" s="49"/>
      <c r="CS486" s="49"/>
      <c r="CT486" s="49"/>
      <c r="CU486" s="49"/>
      <c r="CV486" s="49"/>
      <c r="CW486" s="49"/>
      <c r="CX486" s="49"/>
      <c r="CY486" s="49"/>
      <c r="CZ486" s="49"/>
      <c r="DA486" s="49"/>
      <c r="DB486" s="49"/>
      <c r="DC486" s="49"/>
      <c r="DD486" s="49"/>
      <c r="DE486" s="49"/>
      <c r="DF486" s="49"/>
      <c r="DG486" s="49"/>
      <c r="DH486" s="49"/>
      <c r="DI486" s="49"/>
      <c r="DJ486" s="49"/>
      <c r="DK486" s="49"/>
      <c r="DL486" s="49"/>
      <c r="DM486" s="49"/>
      <c r="DN486" s="49"/>
      <c r="DO486" s="49"/>
      <c r="DP486" s="49"/>
      <c r="DQ486" s="49"/>
      <c r="DR486" s="49"/>
      <c r="DS486" s="49"/>
      <c r="DT486" s="49"/>
      <c r="DU486" s="49"/>
      <c r="DV486" s="49"/>
      <c r="DW486" s="49"/>
      <c r="DX486" s="49"/>
      <c r="DY486" s="49"/>
      <c r="DZ486" s="49"/>
      <c r="EA486" s="49"/>
      <c r="EB486" s="49"/>
      <c r="EC486" s="49"/>
      <c r="ED486" s="49"/>
      <c r="EE486" s="49"/>
      <c r="EF486" s="49"/>
      <c r="EG486" s="49"/>
      <c r="EH486" s="49"/>
      <c r="EI486" s="49"/>
      <c r="EJ486" s="49"/>
      <c r="EK486" s="49"/>
    </row>
    <row r="487" spans="1:141" s="105" customFormat="1" ht="12.75">
      <c r="A487" s="123" t="s">
        <v>19</v>
      </c>
      <c r="B487" s="123">
        <v>1</v>
      </c>
      <c r="C487" s="114" t="s">
        <v>20</v>
      </c>
      <c r="D487" s="64" t="s">
        <v>417</v>
      </c>
      <c r="E487" s="114" t="s">
        <v>263</v>
      </c>
      <c r="F487" s="114" t="s">
        <v>388</v>
      </c>
      <c r="G487" s="12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  <c r="AM487" s="49"/>
      <c r="AN487" s="49"/>
      <c r="AO487" s="49"/>
      <c r="AP487" s="49"/>
      <c r="AQ487" s="49"/>
      <c r="AR487" s="49"/>
      <c r="AS487" s="49"/>
      <c r="AT487" s="49"/>
      <c r="AU487" s="49"/>
      <c r="AV487" s="49"/>
      <c r="AW487" s="49"/>
      <c r="AX487" s="49"/>
      <c r="AY487" s="49"/>
      <c r="AZ487" s="49"/>
      <c r="BA487" s="49"/>
      <c r="BB487" s="49"/>
      <c r="BC487" s="49"/>
      <c r="BD487" s="49"/>
      <c r="BE487" s="49"/>
      <c r="BF487" s="49"/>
      <c r="BG487" s="49"/>
      <c r="BH487" s="49"/>
      <c r="BI487" s="49"/>
      <c r="BJ487" s="49"/>
      <c r="BK487" s="49"/>
      <c r="BL487" s="49"/>
      <c r="BM487" s="49"/>
      <c r="BN487" s="49"/>
      <c r="BO487" s="49"/>
      <c r="BP487" s="49"/>
      <c r="BQ487" s="49"/>
      <c r="BR487" s="49"/>
      <c r="BS487" s="49"/>
      <c r="BT487" s="49"/>
      <c r="BU487" s="49"/>
      <c r="BV487" s="49"/>
      <c r="BW487" s="49"/>
      <c r="BX487" s="49"/>
      <c r="BY487" s="49"/>
      <c r="BZ487" s="49"/>
      <c r="CA487" s="49"/>
      <c r="CB487" s="49"/>
      <c r="CC487" s="49"/>
      <c r="CD487" s="49"/>
      <c r="CE487" s="49"/>
      <c r="CF487" s="49"/>
      <c r="CG487" s="49"/>
      <c r="CH487" s="49"/>
      <c r="CI487" s="49"/>
      <c r="CJ487" s="49"/>
      <c r="CK487" s="49"/>
      <c r="CL487" s="49"/>
      <c r="CM487" s="49"/>
      <c r="CN487" s="49"/>
      <c r="CO487" s="49"/>
      <c r="CP487" s="49"/>
      <c r="CQ487" s="49"/>
      <c r="CR487" s="49"/>
      <c r="CS487" s="49"/>
      <c r="CT487" s="49"/>
      <c r="CU487" s="49"/>
      <c r="CV487" s="49"/>
      <c r="CW487" s="49"/>
      <c r="CX487" s="49"/>
      <c r="CY487" s="49"/>
      <c r="CZ487" s="49"/>
      <c r="DA487" s="49"/>
      <c r="DB487" s="49"/>
      <c r="DC487" s="49"/>
      <c r="DD487" s="49"/>
      <c r="DE487" s="49"/>
      <c r="DF487" s="49"/>
      <c r="DG487" s="49"/>
      <c r="DH487" s="49"/>
      <c r="DI487" s="49"/>
      <c r="DJ487" s="49"/>
      <c r="DK487" s="49"/>
      <c r="DL487" s="49"/>
      <c r="DM487" s="49"/>
      <c r="DN487" s="49"/>
      <c r="DO487" s="49"/>
      <c r="DP487" s="49"/>
      <c r="DQ487" s="49"/>
      <c r="DR487" s="49"/>
      <c r="DS487" s="49"/>
      <c r="DT487" s="49"/>
      <c r="DU487" s="49"/>
      <c r="DV487" s="49"/>
      <c r="DW487" s="49"/>
      <c r="DX487" s="49"/>
      <c r="DY487" s="49"/>
      <c r="DZ487" s="49"/>
      <c r="EA487" s="49"/>
      <c r="EB487" s="49"/>
      <c r="EC487" s="49"/>
      <c r="ED487" s="49"/>
      <c r="EE487" s="49"/>
      <c r="EF487" s="49"/>
      <c r="EG487" s="49"/>
      <c r="EH487" s="49"/>
      <c r="EI487" s="49"/>
      <c r="EJ487" s="49"/>
      <c r="EK487" s="49"/>
    </row>
    <row r="488" spans="1:141" s="105" customFormat="1" ht="12.75">
      <c r="A488" s="123" t="s">
        <v>19</v>
      </c>
      <c r="B488" s="123">
        <v>1</v>
      </c>
      <c r="C488" s="114" t="s">
        <v>20</v>
      </c>
      <c r="D488" s="64" t="s">
        <v>417</v>
      </c>
      <c r="E488" s="114" t="s">
        <v>263</v>
      </c>
      <c r="F488" s="114" t="s">
        <v>488</v>
      </c>
      <c r="G488" s="12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  <c r="AR488" s="49"/>
      <c r="AS488" s="49"/>
      <c r="AT488" s="49"/>
      <c r="AU488" s="49"/>
      <c r="AV488" s="49"/>
      <c r="AW488" s="49"/>
      <c r="AX488" s="49"/>
      <c r="AY488" s="49"/>
      <c r="AZ488" s="49"/>
      <c r="BA488" s="49"/>
      <c r="BB488" s="49"/>
      <c r="BC488" s="49"/>
      <c r="BD488" s="49"/>
      <c r="BE488" s="49"/>
      <c r="BF488" s="49"/>
      <c r="BG488" s="49"/>
      <c r="BH488" s="49"/>
      <c r="BI488" s="49"/>
      <c r="BJ488" s="49"/>
      <c r="BK488" s="49"/>
      <c r="BL488" s="49"/>
      <c r="BM488" s="49"/>
      <c r="BN488" s="49"/>
      <c r="BO488" s="49"/>
      <c r="BP488" s="49"/>
      <c r="BQ488" s="49"/>
      <c r="BR488" s="49"/>
      <c r="BS488" s="49"/>
      <c r="BT488" s="49"/>
      <c r="BU488" s="49"/>
      <c r="BV488" s="49"/>
      <c r="BW488" s="49"/>
      <c r="BX488" s="49"/>
      <c r="BY488" s="49"/>
      <c r="BZ488" s="49"/>
      <c r="CA488" s="49"/>
      <c r="CB488" s="49"/>
      <c r="CC488" s="49"/>
      <c r="CD488" s="49"/>
      <c r="CE488" s="49"/>
      <c r="CF488" s="49"/>
      <c r="CG488" s="49"/>
      <c r="CH488" s="49"/>
      <c r="CI488" s="49"/>
      <c r="CJ488" s="49"/>
      <c r="CK488" s="49"/>
      <c r="CL488" s="49"/>
      <c r="CM488" s="49"/>
      <c r="CN488" s="49"/>
      <c r="CO488" s="49"/>
      <c r="CP488" s="49"/>
      <c r="CQ488" s="49"/>
      <c r="CR488" s="49"/>
      <c r="CS488" s="49"/>
      <c r="CT488" s="49"/>
      <c r="CU488" s="49"/>
      <c r="CV488" s="49"/>
      <c r="CW488" s="49"/>
      <c r="CX488" s="49"/>
      <c r="CY488" s="49"/>
      <c r="CZ488" s="49"/>
      <c r="DA488" s="49"/>
      <c r="DB488" s="49"/>
      <c r="DC488" s="49"/>
      <c r="DD488" s="49"/>
      <c r="DE488" s="49"/>
      <c r="DF488" s="49"/>
      <c r="DG488" s="49"/>
      <c r="DH488" s="49"/>
      <c r="DI488" s="49"/>
      <c r="DJ488" s="49"/>
      <c r="DK488" s="49"/>
      <c r="DL488" s="49"/>
      <c r="DM488" s="49"/>
      <c r="DN488" s="49"/>
      <c r="DO488" s="49"/>
      <c r="DP488" s="49"/>
      <c r="DQ488" s="49"/>
      <c r="DR488" s="49"/>
      <c r="DS488" s="49"/>
      <c r="DT488" s="49"/>
      <c r="DU488" s="49"/>
      <c r="DV488" s="49"/>
      <c r="DW488" s="49"/>
      <c r="DX488" s="49"/>
      <c r="DY488" s="49"/>
      <c r="DZ488" s="49"/>
      <c r="EA488" s="49"/>
      <c r="EB488" s="49"/>
      <c r="EC488" s="49"/>
      <c r="ED488" s="49"/>
      <c r="EE488" s="49"/>
      <c r="EF488" s="49"/>
      <c r="EG488" s="49"/>
      <c r="EH488" s="49"/>
      <c r="EI488" s="49"/>
      <c r="EJ488" s="49"/>
      <c r="EK488" s="49"/>
    </row>
    <row r="489" spans="1:141" s="105" customFormat="1" ht="12.75">
      <c r="A489" s="124" t="s">
        <v>19</v>
      </c>
      <c r="B489" s="124">
        <v>1</v>
      </c>
      <c r="C489" s="106" t="s">
        <v>20</v>
      </c>
      <c r="D489" s="64" t="s">
        <v>417</v>
      </c>
      <c r="E489" s="106" t="s">
        <v>260</v>
      </c>
      <c r="F489" s="106" t="s">
        <v>389</v>
      </c>
      <c r="G489" s="12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  <c r="AM489" s="49"/>
      <c r="AN489" s="49"/>
      <c r="AO489" s="49"/>
      <c r="AP489" s="49"/>
      <c r="AQ489" s="49"/>
      <c r="AR489" s="49"/>
      <c r="AS489" s="49"/>
      <c r="AT489" s="49"/>
      <c r="AU489" s="49"/>
      <c r="AV489" s="49"/>
      <c r="AW489" s="49"/>
      <c r="AX489" s="49"/>
      <c r="AY489" s="49"/>
      <c r="AZ489" s="49"/>
      <c r="BA489" s="49"/>
      <c r="BB489" s="49"/>
      <c r="BC489" s="49"/>
      <c r="BD489" s="49"/>
      <c r="BE489" s="49"/>
      <c r="BF489" s="49"/>
      <c r="BG489" s="49"/>
      <c r="BH489" s="49"/>
      <c r="BI489" s="49"/>
      <c r="BJ489" s="49"/>
      <c r="BK489" s="49"/>
      <c r="BL489" s="49"/>
      <c r="BM489" s="49"/>
      <c r="BN489" s="49"/>
      <c r="BO489" s="49"/>
      <c r="BP489" s="49"/>
      <c r="BQ489" s="49"/>
      <c r="BR489" s="49"/>
      <c r="BS489" s="49"/>
      <c r="BT489" s="49"/>
      <c r="BU489" s="49"/>
      <c r="BV489" s="49"/>
      <c r="BW489" s="49"/>
      <c r="BX489" s="49"/>
      <c r="BY489" s="49"/>
      <c r="BZ489" s="49"/>
      <c r="CA489" s="49"/>
      <c r="CB489" s="49"/>
      <c r="CC489" s="49"/>
      <c r="CD489" s="49"/>
      <c r="CE489" s="49"/>
      <c r="CF489" s="49"/>
      <c r="CG489" s="49"/>
      <c r="CH489" s="49"/>
      <c r="CI489" s="49"/>
      <c r="CJ489" s="49"/>
      <c r="CK489" s="49"/>
      <c r="CL489" s="49"/>
      <c r="CM489" s="49"/>
      <c r="CN489" s="49"/>
      <c r="CO489" s="49"/>
      <c r="CP489" s="49"/>
      <c r="CQ489" s="49"/>
      <c r="CR489" s="49"/>
      <c r="CS489" s="49"/>
      <c r="CT489" s="49"/>
      <c r="CU489" s="49"/>
      <c r="CV489" s="49"/>
      <c r="CW489" s="49"/>
      <c r="CX489" s="49"/>
      <c r="CY489" s="49"/>
      <c r="CZ489" s="49"/>
      <c r="DA489" s="49"/>
      <c r="DB489" s="49"/>
      <c r="DC489" s="49"/>
      <c r="DD489" s="49"/>
      <c r="DE489" s="49"/>
      <c r="DF489" s="49"/>
      <c r="DG489" s="49"/>
      <c r="DH489" s="49"/>
      <c r="DI489" s="49"/>
      <c r="DJ489" s="49"/>
      <c r="DK489" s="49"/>
      <c r="DL489" s="49"/>
      <c r="DM489" s="49"/>
      <c r="DN489" s="49"/>
      <c r="DO489" s="49"/>
      <c r="DP489" s="49"/>
      <c r="DQ489" s="49"/>
      <c r="DR489" s="49"/>
      <c r="DS489" s="49"/>
      <c r="DT489" s="49"/>
      <c r="DU489" s="49"/>
      <c r="DV489" s="49"/>
      <c r="DW489" s="49"/>
      <c r="DX489" s="49"/>
      <c r="DY489" s="49"/>
      <c r="DZ489" s="49"/>
      <c r="EA489" s="49"/>
      <c r="EB489" s="49"/>
      <c r="EC489" s="49"/>
      <c r="ED489" s="49"/>
      <c r="EE489" s="49"/>
      <c r="EF489" s="49"/>
      <c r="EG489" s="49"/>
      <c r="EH489" s="49"/>
      <c r="EI489" s="49"/>
      <c r="EJ489" s="49"/>
      <c r="EK489" s="49"/>
    </row>
    <row r="490" spans="1:141" s="105" customFormat="1" ht="12.75">
      <c r="A490" s="124" t="s">
        <v>22</v>
      </c>
      <c r="B490" s="124">
        <v>1</v>
      </c>
      <c r="C490" s="106" t="s">
        <v>26</v>
      </c>
      <c r="D490" s="64" t="s">
        <v>417</v>
      </c>
      <c r="E490" s="106" t="s">
        <v>260</v>
      </c>
      <c r="F490" s="106" t="s">
        <v>389</v>
      </c>
      <c r="G490" s="12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  <c r="AM490" s="49"/>
      <c r="AN490" s="49"/>
      <c r="AO490" s="49"/>
      <c r="AP490" s="49"/>
      <c r="AQ490" s="49"/>
      <c r="AR490" s="49"/>
      <c r="AS490" s="49"/>
      <c r="AT490" s="49"/>
      <c r="AU490" s="49"/>
      <c r="AV490" s="49"/>
      <c r="AW490" s="49"/>
      <c r="AX490" s="49"/>
      <c r="AY490" s="49"/>
      <c r="AZ490" s="49"/>
      <c r="BA490" s="49"/>
      <c r="BB490" s="49"/>
      <c r="BC490" s="49"/>
      <c r="BD490" s="49"/>
      <c r="BE490" s="49"/>
      <c r="BF490" s="49"/>
      <c r="BG490" s="49"/>
      <c r="BH490" s="49"/>
      <c r="BI490" s="49"/>
      <c r="BJ490" s="49"/>
      <c r="BK490" s="49"/>
      <c r="BL490" s="49"/>
      <c r="BM490" s="49"/>
      <c r="BN490" s="49"/>
      <c r="BO490" s="49"/>
      <c r="BP490" s="49"/>
      <c r="BQ490" s="49"/>
      <c r="BR490" s="49"/>
      <c r="BS490" s="49"/>
      <c r="BT490" s="49"/>
      <c r="BU490" s="49"/>
      <c r="BV490" s="49"/>
      <c r="BW490" s="49"/>
      <c r="BX490" s="49"/>
      <c r="BY490" s="49"/>
      <c r="BZ490" s="49"/>
      <c r="CA490" s="49"/>
      <c r="CB490" s="49"/>
      <c r="CC490" s="49"/>
      <c r="CD490" s="49"/>
      <c r="CE490" s="49"/>
      <c r="CF490" s="49"/>
      <c r="CG490" s="49"/>
      <c r="CH490" s="49"/>
      <c r="CI490" s="49"/>
      <c r="CJ490" s="49"/>
      <c r="CK490" s="49"/>
      <c r="CL490" s="49"/>
      <c r="CM490" s="49"/>
      <c r="CN490" s="49"/>
      <c r="CO490" s="49"/>
      <c r="CP490" s="49"/>
      <c r="CQ490" s="49"/>
      <c r="CR490" s="49"/>
      <c r="CS490" s="49"/>
      <c r="CT490" s="49"/>
      <c r="CU490" s="49"/>
      <c r="CV490" s="49"/>
      <c r="CW490" s="49"/>
      <c r="CX490" s="49"/>
      <c r="CY490" s="49"/>
      <c r="CZ490" s="49"/>
      <c r="DA490" s="49"/>
      <c r="DB490" s="49"/>
      <c r="DC490" s="49"/>
      <c r="DD490" s="49"/>
      <c r="DE490" s="49"/>
      <c r="DF490" s="49"/>
      <c r="DG490" s="49"/>
      <c r="DH490" s="49"/>
      <c r="DI490" s="49"/>
      <c r="DJ490" s="49"/>
      <c r="DK490" s="49"/>
      <c r="DL490" s="49"/>
      <c r="DM490" s="49"/>
      <c r="DN490" s="49"/>
      <c r="DO490" s="49"/>
      <c r="DP490" s="49"/>
      <c r="DQ490" s="49"/>
      <c r="DR490" s="49"/>
      <c r="DS490" s="49"/>
      <c r="DT490" s="49"/>
      <c r="DU490" s="49"/>
      <c r="DV490" s="49"/>
      <c r="DW490" s="49"/>
      <c r="DX490" s="49"/>
      <c r="DY490" s="49"/>
      <c r="DZ490" s="49"/>
      <c r="EA490" s="49"/>
      <c r="EB490" s="49"/>
      <c r="EC490" s="49"/>
      <c r="ED490" s="49"/>
      <c r="EE490" s="49"/>
      <c r="EF490" s="49"/>
      <c r="EG490" s="49"/>
      <c r="EH490" s="49"/>
      <c r="EI490" s="49"/>
      <c r="EJ490" s="49"/>
      <c r="EK490" s="49"/>
    </row>
    <row r="491" spans="1:141" s="105" customFormat="1" ht="12.75">
      <c r="A491" s="125" t="s">
        <v>22</v>
      </c>
      <c r="B491" s="125">
        <v>1</v>
      </c>
      <c r="C491" s="108" t="s">
        <v>26</v>
      </c>
      <c r="D491" s="64" t="s">
        <v>417</v>
      </c>
      <c r="E491" s="108" t="s">
        <v>306</v>
      </c>
      <c r="F491" s="108" t="s">
        <v>486</v>
      </c>
      <c r="G491" s="12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49"/>
      <c r="AK491" s="49"/>
      <c r="AL491" s="49"/>
      <c r="AM491" s="49"/>
      <c r="AN491" s="49"/>
      <c r="AO491" s="49"/>
      <c r="AP491" s="49"/>
      <c r="AQ491" s="49"/>
      <c r="AR491" s="49"/>
      <c r="AS491" s="49"/>
      <c r="AT491" s="49"/>
      <c r="AU491" s="49"/>
      <c r="AV491" s="49"/>
      <c r="AW491" s="49"/>
      <c r="AX491" s="49"/>
      <c r="AY491" s="49"/>
      <c r="AZ491" s="49"/>
      <c r="BA491" s="49"/>
      <c r="BB491" s="49"/>
      <c r="BC491" s="49"/>
      <c r="BD491" s="49"/>
      <c r="BE491" s="49"/>
      <c r="BF491" s="49"/>
      <c r="BG491" s="49"/>
      <c r="BH491" s="49"/>
      <c r="BI491" s="49"/>
      <c r="BJ491" s="49"/>
      <c r="BK491" s="49"/>
      <c r="BL491" s="49"/>
      <c r="BM491" s="49"/>
      <c r="BN491" s="49"/>
      <c r="BO491" s="49"/>
      <c r="BP491" s="49"/>
      <c r="BQ491" s="49"/>
      <c r="BR491" s="49"/>
      <c r="BS491" s="49"/>
      <c r="BT491" s="49"/>
      <c r="BU491" s="49"/>
      <c r="BV491" s="49"/>
      <c r="BW491" s="49"/>
      <c r="BX491" s="49"/>
      <c r="BY491" s="49"/>
      <c r="BZ491" s="49"/>
      <c r="CA491" s="49"/>
      <c r="CB491" s="49"/>
      <c r="CC491" s="49"/>
      <c r="CD491" s="49"/>
      <c r="CE491" s="49"/>
      <c r="CF491" s="49"/>
      <c r="CG491" s="49"/>
      <c r="CH491" s="49"/>
      <c r="CI491" s="49"/>
      <c r="CJ491" s="49"/>
      <c r="CK491" s="49"/>
      <c r="CL491" s="49"/>
      <c r="CM491" s="49"/>
      <c r="CN491" s="49"/>
      <c r="CO491" s="49"/>
      <c r="CP491" s="49"/>
      <c r="CQ491" s="49"/>
      <c r="CR491" s="49"/>
      <c r="CS491" s="49"/>
      <c r="CT491" s="49"/>
      <c r="CU491" s="49"/>
      <c r="CV491" s="49"/>
      <c r="CW491" s="49"/>
      <c r="CX491" s="49"/>
      <c r="CY491" s="49"/>
      <c r="CZ491" s="49"/>
      <c r="DA491" s="49"/>
      <c r="DB491" s="49"/>
      <c r="DC491" s="49"/>
      <c r="DD491" s="49"/>
      <c r="DE491" s="49"/>
      <c r="DF491" s="49"/>
      <c r="DG491" s="49"/>
      <c r="DH491" s="49"/>
      <c r="DI491" s="49"/>
      <c r="DJ491" s="49"/>
      <c r="DK491" s="49"/>
      <c r="DL491" s="49"/>
      <c r="DM491" s="49"/>
      <c r="DN491" s="49"/>
      <c r="DO491" s="49"/>
      <c r="DP491" s="49"/>
      <c r="DQ491" s="49"/>
      <c r="DR491" s="49"/>
      <c r="DS491" s="49"/>
      <c r="DT491" s="49"/>
      <c r="DU491" s="49"/>
      <c r="DV491" s="49"/>
      <c r="DW491" s="49"/>
      <c r="DX491" s="49"/>
      <c r="DY491" s="49"/>
      <c r="DZ491" s="49"/>
      <c r="EA491" s="49"/>
      <c r="EB491" s="49"/>
      <c r="EC491" s="49"/>
      <c r="ED491" s="49"/>
      <c r="EE491" s="49"/>
      <c r="EF491" s="49"/>
      <c r="EG491" s="49"/>
      <c r="EH491" s="49"/>
      <c r="EI491" s="49"/>
      <c r="EJ491" s="49"/>
      <c r="EK491" s="49"/>
    </row>
    <row r="492" spans="1:141" s="103" customFormat="1" ht="12.75">
      <c r="A492" s="125" t="s">
        <v>22</v>
      </c>
      <c r="B492" s="125">
        <v>1</v>
      </c>
      <c r="C492" s="108" t="s">
        <v>26</v>
      </c>
      <c r="D492" s="64" t="s">
        <v>438</v>
      </c>
      <c r="E492" s="108" t="s">
        <v>306</v>
      </c>
      <c r="F492" s="108" t="s">
        <v>388</v>
      </c>
      <c r="G492" s="12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9"/>
      <c r="AM492" s="49"/>
      <c r="AN492" s="49"/>
      <c r="AO492" s="49"/>
      <c r="AP492" s="49"/>
      <c r="AQ492" s="49"/>
      <c r="AR492" s="49"/>
      <c r="AS492" s="49"/>
      <c r="AT492" s="49"/>
      <c r="AU492" s="49"/>
      <c r="AV492" s="49"/>
      <c r="AW492" s="49"/>
      <c r="AX492" s="49"/>
      <c r="AY492" s="49"/>
      <c r="AZ492" s="49"/>
      <c r="BA492" s="49"/>
      <c r="BB492" s="49"/>
      <c r="BC492" s="49"/>
      <c r="BD492" s="49"/>
      <c r="BE492" s="49"/>
      <c r="BF492" s="49"/>
      <c r="BG492" s="49"/>
      <c r="BH492" s="49"/>
      <c r="BI492" s="49"/>
      <c r="BJ492" s="49"/>
      <c r="BK492" s="49"/>
      <c r="BL492" s="49"/>
      <c r="BM492" s="49"/>
      <c r="BN492" s="49"/>
      <c r="BO492" s="49"/>
      <c r="BP492" s="49"/>
      <c r="BQ492" s="49"/>
      <c r="BR492" s="49"/>
      <c r="BS492" s="49"/>
      <c r="BT492" s="49"/>
      <c r="BU492" s="49"/>
      <c r="BV492" s="49"/>
      <c r="BW492" s="49"/>
      <c r="BX492" s="49"/>
      <c r="BY492" s="49"/>
      <c r="BZ492" s="49"/>
      <c r="CA492" s="49"/>
      <c r="CB492" s="49"/>
      <c r="CC492" s="49"/>
      <c r="CD492" s="49"/>
      <c r="CE492" s="49"/>
      <c r="CF492" s="49"/>
      <c r="CG492" s="49"/>
      <c r="CH492" s="49"/>
      <c r="CI492" s="49"/>
      <c r="CJ492" s="49"/>
      <c r="CK492" s="49"/>
      <c r="CL492" s="49"/>
      <c r="CM492" s="49"/>
      <c r="CN492" s="49"/>
      <c r="CO492" s="49"/>
      <c r="CP492" s="49"/>
      <c r="CQ492" s="49"/>
      <c r="CR492" s="49"/>
      <c r="CS492" s="49"/>
      <c r="CT492" s="49"/>
      <c r="CU492" s="49"/>
      <c r="CV492" s="49"/>
      <c r="CW492" s="49"/>
      <c r="CX492" s="49"/>
      <c r="CY492" s="49"/>
      <c r="CZ492" s="49"/>
      <c r="DA492" s="49"/>
      <c r="DB492" s="49"/>
      <c r="DC492" s="49"/>
      <c r="DD492" s="49"/>
      <c r="DE492" s="49"/>
      <c r="DF492" s="49"/>
      <c r="DG492" s="49"/>
      <c r="DH492" s="49"/>
      <c r="DI492" s="49"/>
      <c r="DJ492" s="49"/>
      <c r="DK492" s="49"/>
      <c r="DL492" s="49"/>
      <c r="DM492" s="49"/>
      <c r="DN492" s="49"/>
      <c r="DO492" s="49"/>
      <c r="DP492" s="49"/>
      <c r="DQ492" s="49"/>
      <c r="DR492" s="49"/>
      <c r="DS492" s="49"/>
      <c r="DT492" s="49"/>
      <c r="DU492" s="49"/>
      <c r="DV492" s="49"/>
      <c r="DW492" s="49"/>
      <c r="DX492" s="49"/>
      <c r="DY492" s="49"/>
      <c r="DZ492" s="49"/>
      <c r="EA492" s="49"/>
      <c r="EB492" s="49"/>
      <c r="EC492" s="49"/>
      <c r="ED492" s="49"/>
      <c r="EE492" s="49"/>
      <c r="EF492" s="49"/>
      <c r="EG492" s="49"/>
      <c r="EH492" s="49"/>
      <c r="EI492" s="49"/>
      <c r="EJ492" s="49"/>
      <c r="EK492" s="49"/>
    </row>
    <row r="493" spans="1:141" s="103" customFormat="1" ht="12.75">
      <c r="A493" s="123" t="s">
        <v>19</v>
      </c>
      <c r="B493" s="123">
        <v>1</v>
      </c>
      <c r="C493" s="114" t="s">
        <v>20</v>
      </c>
      <c r="D493" s="64" t="s">
        <v>278</v>
      </c>
      <c r="E493" s="114" t="s">
        <v>263</v>
      </c>
      <c r="F493" s="123" t="s">
        <v>1</v>
      </c>
      <c r="G493" s="12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9"/>
      <c r="AM493" s="49"/>
      <c r="AN493" s="49"/>
      <c r="AO493" s="49"/>
      <c r="AP493" s="49"/>
      <c r="AQ493" s="49"/>
      <c r="AR493" s="49"/>
      <c r="AS493" s="49"/>
      <c r="AT493" s="49"/>
      <c r="AU493" s="49"/>
      <c r="AV493" s="49"/>
      <c r="AW493" s="49"/>
      <c r="AX493" s="49"/>
      <c r="AY493" s="49"/>
      <c r="AZ493" s="49"/>
      <c r="BA493" s="49"/>
      <c r="BB493" s="49"/>
      <c r="BC493" s="49"/>
      <c r="BD493" s="49"/>
      <c r="BE493" s="49"/>
      <c r="BF493" s="49"/>
      <c r="BG493" s="49"/>
      <c r="BH493" s="49"/>
      <c r="BI493" s="49"/>
      <c r="BJ493" s="49"/>
      <c r="BK493" s="49"/>
      <c r="BL493" s="49"/>
      <c r="BM493" s="49"/>
      <c r="BN493" s="49"/>
      <c r="BO493" s="49"/>
      <c r="BP493" s="49"/>
      <c r="BQ493" s="49"/>
      <c r="BR493" s="49"/>
      <c r="BS493" s="49"/>
      <c r="BT493" s="49"/>
      <c r="BU493" s="49"/>
      <c r="BV493" s="49"/>
      <c r="BW493" s="49"/>
      <c r="BX493" s="49"/>
      <c r="BY493" s="49"/>
      <c r="BZ493" s="49"/>
      <c r="CA493" s="49"/>
      <c r="CB493" s="49"/>
      <c r="CC493" s="49"/>
      <c r="CD493" s="49"/>
      <c r="CE493" s="49"/>
      <c r="CF493" s="49"/>
      <c r="CG493" s="49"/>
      <c r="CH493" s="49"/>
      <c r="CI493" s="49"/>
      <c r="CJ493" s="49"/>
      <c r="CK493" s="49"/>
      <c r="CL493" s="49"/>
      <c r="CM493" s="49"/>
      <c r="CN493" s="49"/>
      <c r="CO493" s="49"/>
      <c r="CP493" s="49"/>
      <c r="CQ493" s="49"/>
      <c r="CR493" s="49"/>
      <c r="CS493" s="49"/>
      <c r="CT493" s="49"/>
      <c r="CU493" s="49"/>
      <c r="CV493" s="49"/>
      <c r="CW493" s="49"/>
      <c r="CX493" s="49"/>
      <c r="CY493" s="49"/>
      <c r="CZ493" s="49"/>
      <c r="DA493" s="49"/>
      <c r="DB493" s="49"/>
      <c r="DC493" s="49"/>
      <c r="DD493" s="49"/>
      <c r="DE493" s="49"/>
      <c r="DF493" s="49"/>
      <c r="DG493" s="49"/>
      <c r="DH493" s="49"/>
      <c r="DI493" s="49"/>
      <c r="DJ493" s="49"/>
      <c r="DK493" s="49"/>
      <c r="DL493" s="49"/>
      <c r="DM493" s="49"/>
      <c r="DN493" s="49"/>
      <c r="DO493" s="49"/>
      <c r="DP493" s="49"/>
      <c r="DQ493" s="49"/>
      <c r="DR493" s="49"/>
      <c r="DS493" s="49"/>
      <c r="DT493" s="49"/>
      <c r="DU493" s="49"/>
      <c r="DV493" s="49"/>
      <c r="DW493" s="49"/>
      <c r="DX493" s="49"/>
      <c r="DY493" s="49"/>
      <c r="DZ493" s="49"/>
      <c r="EA493" s="49"/>
      <c r="EB493" s="49"/>
      <c r="EC493" s="49"/>
      <c r="ED493" s="49"/>
      <c r="EE493" s="49"/>
      <c r="EF493" s="49"/>
      <c r="EG493" s="49"/>
      <c r="EH493" s="49"/>
      <c r="EI493" s="49"/>
      <c r="EJ493" s="49"/>
      <c r="EK493" s="49"/>
    </row>
    <row r="494" spans="1:141" s="103" customFormat="1" ht="12.75">
      <c r="A494" s="123" t="s">
        <v>19</v>
      </c>
      <c r="B494" s="123">
        <v>2</v>
      </c>
      <c r="C494" s="114" t="s">
        <v>20</v>
      </c>
      <c r="D494" s="64" t="s">
        <v>278</v>
      </c>
      <c r="E494" s="114" t="s">
        <v>263</v>
      </c>
      <c r="F494" s="114" t="s">
        <v>309</v>
      </c>
      <c r="G494" s="12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9"/>
      <c r="AM494" s="49"/>
      <c r="AN494" s="49"/>
      <c r="AO494" s="49"/>
      <c r="AP494" s="49"/>
      <c r="AQ494" s="49"/>
      <c r="AR494" s="49"/>
      <c r="AS494" s="49"/>
      <c r="AT494" s="49"/>
      <c r="AU494" s="49"/>
      <c r="AV494" s="49"/>
      <c r="AW494" s="49"/>
      <c r="AX494" s="49"/>
      <c r="AY494" s="49"/>
      <c r="AZ494" s="49"/>
      <c r="BA494" s="49"/>
      <c r="BB494" s="49"/>
      <c r="BC494" s="49"/>
      <c r="BD494" s="49"/>
      <c r="BE494" s="49"/>
      <c r="BF494" s="49"/>
      <c r="BG494" s="49"/>
      <c r="BH494" s="49"/>
      <c r="BI494" s="49"/>
      <c r="BJ494" s="49"/>
      <c r="BK494" s="49"/>
      <c r="BL494" s="49"/>
      <c r="BM494" s="49"/>
      <c r="BN494" s="49"/>
      <c r="BO494" s="49"/>
      <c r="BP494" s="49"/>
      <c r="BQ494" s="49"/>
      <c r="BR494" s="49"/>
      <c r="BS494" s="49"/>
      <c r="BT494" s="49"/>
      <c r="BU494" s="49"/>
      <c r="BV494" s="49"/>
      <c r="BW494" s="49"/>
      <c r="BX494" s="49"/>
      <c r="BY494" s="49"/>
      <c r="BZ494" s="49"/>
      <c r="CA494" s="49"/>
      <c r="CB494" s="49"/>
      <c r="CC494" s="49"/>
      <c r="CD494" s="49"/>
      <c r="CE494" s="49"/>
      <c r="CF494" s="49"/>
      <c r="CG494" s="49"/>
      <c r="CH494" s="49"/>
      <c r="CI494" s="49"/>
      <c r="CJ494" s="49"/>
      <c r="CK494" s="49"/>
      <c r="CL494" s="49"/>
      <c r="CM494" s="49"/>
      <c r="CN494" s="49"/>
      <c r="CO494" s="49"/>
      <c r="CP494" s="49"/>
      <c r="CQ494" s="49"/>
      <c r="CR494" s="49"/>
      <c r="CS494" s="49"/>
      <c r="CT494" s="49"/>
      <c r="CU494" s="49"/>
      <c r="CV494" s="49"/>
      <c r="CW494" s="49"/>
      <c r="CX494" s="49"/>
      <c r="CY494" s="49"/>
      <c r="CZ494" s="49"/>
      <c r="DA494" s="49"/>
      <c r="DB494" s="49"/>
      <c r="DC494" s="49"/>
      <c r="DD494" s="49"/>
      <c r="DE494" s="49"/>
      <c r="DF494" s="49"/>
      <c r="DG494" s="49"/>
      <c r="DH494" s="49"/>
      <c r="DI494" s="49"/>
      <c r="DJ494" s="49"/>
      <c r="DK494" s="49"/>
      <c r="DL494" s="49"/>
      <c r="DM494" s="49"/>
      <c r="DN494" s="49"/>
      <c r="DO494" s="49"/>
      <c r="DP494" s="49"/>
      <c r="DQ494" s="49"/>
      <c r="DR494" s="49"/>
      <c r="DS494" s="49"/>
      <c r="DT494" s="49"/>
      <c r="DU494" s="49"/>
      <c r="DV494" s="49"/>
      <c r="DW494" s="49"/>
      <c r="DX494" s="49"/>
      <c r="DY494" s="49"/>
      <c r="DZ494" s="49"/>
      <c r="EA494" s="49"/>
      <c r="EB494" s="49"/>
      <c r="EC494" s="49"/>
      <c r="ED494" s="49"/>
      <c r="EE494" s="49"/>
      <c r="EF494" s="49"/>
      <c r="EG494" s="49"/>
      <c r="EH494" s="49"/>
      <c r="EI494" s="49"/>
      <c r="EJ494" s="49"/>
      <c r="EK494" s="49"/>
    </row>
    <row r="495" spans="1:141" s="103" customFormat="1" ht="12.75">
      <c r="A495" s="123" t="s">
        <v>19</v>
      </c>
      <c r="B495" s="123">
        <v>1</v>
      </c>
      <c r="C495" s="114" t="s">
        <v>20</v>
      </c>
      <c r="D495" s="64" t="s">
        <v>278</v>
      </c>
      <c r="E495" s="114" t="s">
        <v>263</v>
      </c>
      <c r="F495" s="114" t="s">
        <v>310</v>
      </c>
      <c r="G495" s="12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  <c r="AL495" s="49"/>
      <c r="AM495" s="49"/>
      <c r="AN495" s="49"/>
      <c r="AO495" s="49"/>
      <c r="AP495" s="49"/>
      <c r="AQ495" s="49"/>
      <c r="AR495" s="49"/>
      <c r="AS495" s="49"/>
      <c r="AT495" s="49"/>
      <c r="AU495" s="49"/>
      <c r="AV495" s="49"/>
      <c r="AW495" s="49"/>
      <c r="AX495" s="49"/>
      <c r="AY495" s="49"/>
      <c r="AZ495" s="49"/>
      <c r="BA495" s="49"/>
      <c r="BB495" s="49"/>
      <c r="BC495" s="49"/>
      <c r="BD495" s="49"/>
      <c r="BE495" s="49"/>
      <c r="BF495" s="49"/>
      <c r="BG495" s="49"/>
      <c r="BH495" s="49"/>
      <c r="BI495" s="49"/>
      <c r="BJ495" s="49"/>
      <c r="BK495" s="49"/>
      <c r="BL495" s="49"/>
      <c r="BM495" s="49"/>
      <c r="BN495" s="49"/>
      <c r="BO495" s="49"/>
      <c r="BP495" s="49"/>
      <c r="BQ495" s="49"/>
      <c r="BR495" s="49"/>
      <c r="BS495" s="49"/>
      <c r="BT495" s="49"/>
      <c r="BU495" s="49"/>
      <c r="BV495" s="49"/>
      <c r="BW495" s="49"/>
      <c r="BX495" s="49"/>
      <c r="BY495" s="49"/>
      <c r="BZ495" s="49"/>
      <c r="CA495" s="49"/>
      <c r="CB495" s="49"/>
      <c r="CC495" s="49"/>
      <c r="CD495" s="49"/>
      <c r="CE495" s="49"/>
      <c r="CF495" s="49"/>
      <c r="CG495" s="49"/>
      <c r="CH495" s="49"/>
      <c r="CI495" s="49"/>
      <c r="CJ495" s="49"/>
      <c r="CK495" s="49"/>
      <c r="CL495" s="49"/>
      <c r="CM495" s="49"/>
      <c r="CN495" s="49"/>
      <c r="CO495" s="49"/>
      <c r="CP495" s="49"/>
      <c r="CQ495" s="49"/>
      <c r="CR495" s="49"/>
      <c r="CS495" s="49"/>
      <c r="CT495" s="49"/>
      <c r="CU495" s="49"/>
      <c r="CV495" s="49"/>
      <c r="CW495" s="49"/>
      <c r="CX495" s="49"/>
      <c r="CY495" s="49"/>
      <c r="CZ495" s="49"/>
      <c r="DA495" s="49"/>
      <c r="DB495" s="49"/>
      <c r="DC495" s="49"/>
      <c r="DD495" s="49"/>
      <c r="DE495" s="49"/>
      <c r="DF495" s="49"/>
      <c r="DG495" s="49"/>
      <c r="DH495" s="49"/>
      <c r="DI495" s="49"/>
      <c r="DJ495" s="49"/>
      <c r="DK495" s="49"/>
      <c r="DL495" s="49"/>
      <c r="DM495" s="49"/>
      <c r="DN495" s="49"/>
      <c r="DO495" s="49"/>
      <c r="DP495" s="49"/>
      <c r="DQ495" s="49"/>
      <c r="DR495" s="49"/>
      <c r="DS495" s="49"/>
      <c r="DT495" s="49"/>
      <c r="DU495" s="49"/>
      <c r="DV495" s="49"/>
      <c r="DW495" s="49"/>
      <c r="DX495" s="49"/>
      <c r="DY495" s="49"/>
      <c r="DZ495" s="49"/>
      <c r="EA495" s="49"/>
      <c r="EB495" s="49"/>
      <c r="EC495" s="49"/>
      <c r="ED495" s="49"/>
      <c r="EE495" s="49"/>
      <c r="EF495" s="49"/>
      <c r="EG495" s="49"/>
      <c r="EH495" s="49"/>
      <c r="EI495" s="49"/>
      <c r="EJ495" s="49"/>
      <c r="EK495" s="49"/>
    </row>
    <row r="496" spans="1:141" s="103" customFormat="1" ht="12.75">
      <c r="A496" s="123" t="s">
        <v>19</v>
      </c>
      <c r="B496" s="123">
        <v>2</v>
      </c>
      <c r="C496" s="114" t="s">
        <v>20</v>
      </c>
      <c r="D496" s="64" t="s">
        <v>278</v>
      </c>
      <c r="E496" s="114" t="s">
        <v>263</v>
      </c>
      <c r="F496" s="114" t="s">
        <v>389</v>
      </c>
      <c r="G496" s="12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  <c r="AL496" s="49"/>
      <c r="AM496" s="49"/>
      <c r="AN496" s="49"/>
      <c r="AO496" s="49"/>
      <c r="AP496" s="49"/>
      <c r="AQ496" s="49"/>
      <c r="AR496" s="49"/>
      <c r="AS496" s="49"/>
      <c r="AT496" s="49"/>
      <c r="AU496" s="49"/>
      <c r="AV496" s="49"/>
      <c r="AW496" s="49"/>
      <c r="AX496" s="49"/>
      <c r="AY496" s="49"/>
      <c r="AZ496" s="49"/>
      <c r="BA496" s="49"/>
      <c r="BB496" s="49"/>
      <c r="BC496" s="49"/>
      <c r="BD496" s="49"/>
      <c r="BE496" s="49"/>
      <c r="BF496" s="49"/>
      <c r="BG496" s="49"/>
      <c r="BH496" s="49"/>
      <c r="BI496" s="49"/>
      <c r="BJ496" s="49"/>
      <c r="BK496" s="49"/>
      <c r="BL496" s="49"/>
      <c r="BM496" s="49"/>
      <c r="BN496" s="49"/>
      <c r="BO496" s="49"/>
      <c r="BP496" s="49"/>
      <c r="BQ496" s="49"/>
      <c r="BR496" s="49"/>
      <c r="BS496" s="49"/>
      <c r="BT496" s="49"/>
      <c r="BU496" s="49"/>
      <c r="BV496" s="49"/>
      <c r="BW496" s="49"/>
      <c r="BX496" s="49"/>
      <c r="BY496" s="49"/>
      <c r="BZ496" s="49"/>
      <c r="CA496" s="49"/>
      <c r="CB496" s="49"/>
      <c r="CC496" s="49"/>
      <c r="CD496" s="49"/>
      <c r="CE496" s="49"/>
      <c r="CF496" s="49"/>
      <c r="CG496" s="49"/>
      <c r="CH496" s="49"/>
      <c r="CI496" s="49"/>
      <c r="CJ496" s="49"/>
      <c r="CK496" s="49"/>
      <c r="CL496" s="49"/>
      <c r="CM496" s="49"/>
      <c r="CN496" s="49"/>
      <c r="CO496" s="49"/>
      <c r="CP496" s="49"/>
      <c r="CQ496" s="49"/>
      <c r="CR496" s="49"/>
      <c r="CS496" s="49"/>
      <c r="CT496" s="49"/>
      <c r="CU496" s="49"/>
      <c r="CV496" s="49"/>
      <c r="CW496" s="49"/>
      <c r="CX496" s="49"/>
      <c r="CY496" s="49"/>
      <c r="CZ496" s="49"/>
      <c r="DA496" s="49"/>
      <c r="DB496" s="49"/>
      <c r="DC496" s="49"/>
      <c r="DD496" s="49"/>
      <c r="DE496" s="49"/>
      <c r="DF496" s="49"/>
      <c r="DG496" s="49"/>
      <c r="DH496" s="49"/>
      <c r="DI496" s="49"/>
      <c r="DJ496" s="49"/>
      <c r="DK496" s="49"/>
      <c r="DL496" s="49"/>
      <c r="DM496" s="49"/>
      <c r="DN496" s="49"/>
      <c r="DO496" s="49"/>
      <c r="DP496" s="49"/>
      <c r="DQ496" s="49"/>
      <c r="DR496" s="49"/>
      <c r="DS496" s="49"/>
      <c r="DT496" s="49"/>
      <c r="DU496" s="49"/>
      <c r="DV496" s="49"/>
      <c r="DW496" s="49"/>
      <c r="DX496" s="49"/>
      <c r="DY496" s="49"/>
      <c r="DZ496" s="49"/>
      <c r="EA496" s="49"/>
      <c r="EB496" s="49"/>
      <c r="EC496" s="49"/>
      <c r="ED496" s="49"/>
      <c r="EE496" s="49"/>
      <c r="EF496" s="49"/>
      <c r="EG496" s="49"/>
      <c r="EH496" s="49"/>
      <c r="EI496" s="49"/>
      <c r="EJ496" s="49"/>
      <c r="EK496" s="49"/>
    </row>
    <row r="497" spans="1:141" s="103" customFormat="1" ht="12.75">
      <c r="A497" s="123" t="s">
        <v>19</v>
      </c>
      <c r="B497" s="123">
        <v>1</v>
      </c>
      <c r="C497" s="114" t="s">
        <v>20</v>
      </c>
      <c r="D497" s="64" t="s">
        <v>278</v>
      </c>
      <c r="E497" s="114" t="s">
        <v>263</v>
      </c>
      <c r="F497" s="114" t="s">
        <v>488</v>
      </c>
      <c r="G497" s="12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9"/>
      <c r="AM497" s="49"/>
      <c r="AN497" s="49"/>
      <c r="AO497" s="49"/>
      <c r="AP497" s="49"/>
      <c r="AQ497" s="49"/>
      <c r="AR497" s="49"/>
      <c r="AS497" s="49"/>
      <c r="AT497" s="49"/>
      <c r="AU497" s="49"/>
      <c r="AV497" s="49"/>
      <c r="AW497" s="49"/>
      <c r="AX497" s="49"/>
      <c r="AY497" s="49"/>
      <c r="AZ497" s="49"/>
      <c r="BA497" s="49"/>
      <c r="BB497" s="49"/>
      <c r="BC497" s="49"/>
      <c r="BD497" s="49"/>
      <c r="BE497" s="49"/>
      <c r="BF497" s="49"/>
      <c r="BG497" s="49"/>
      <c r="BH497" s="49"/>
      <c r="BI497" s="49"/>
      <c r="BJ497" s="49"/>
      <c r="BK497" s="49"/>
      <c r="BL497" s="49"/>
      <c r="BM497" s="49"/>
      <c r="BN497" s="49"/>
      <c r="BO497" s="49"/>
      <c r="BP497" s="49"/>
      <c r="BQ497" s="49"/>
      <c r="BR497" s="49"/>
      <c r="BS497" s="49"/>
      <c r="BT497" s="49"/>
      <c r="BU497" s="49"/>
      <c r="BV497" s="49"/>
      <c r="BW497" s="49"/>
      <c r="BX497" s="49"/>
      <c r="BY497" s="49"/>
      <c r="BZ497" s="49"/>
      <c r="CA497" s="49"/>
      <c r="CB497" s="49"/>
      <c r="CC497" s="49"/>
      <c r="CD497" s="49"/>
      <c r="CE497" s="49"/>
      <c r="CF497" s="49"/>
      <c r="CG497" s="49"/>
      <c r="CH497" s="49"/>
      <c r="CI497" s="49"/>
      <c r="CJ497" s="49"/>
      <c r="CK497" s="49"/>
      <c r="CL497" s="49"/>
      <c r="CM497" s="49"/>
      <c r="CN497" s="49"/>
      <c r="CO497" s="49"/>
      <c r="CP497" s="49"/>
      <c r="CQ497" s="49"/>
      <c r="CR497" s="49"/>
      <c r="CS497" s="49"/>
      <c r="CT497" s="49"/>
      <c r="CU497" s="49"/>
      <c r="CV497" s="49"/>
      <c r="CW497" s="49"/>
      <c r="CX497" s="49"/>
      <c r="CY497" s="49"/>
      <c r="CZ497" s="49"/>
      <c r="DA497" s="49"/>
      <c r="DB497" s="49"/>
      <c r="DC497" s="49"/>
      <c r="DD497" s="49"/>
      <c r="DE497" s="49"/>
      <c r="DF497" s="49"/>
      <c r="DG497" s="49"/>
      <c r="DH497" s="49"/>
      <c r="DI497" s="49"/>
      <c r="DJ497" s="49"/>
      <c r="DK497" s="49"/>
      <c r="DL497" s="49"/>
      <c r="DM497" s="49"/>
      <c r="DN497" s="49"/>
      <c r="DO497" s="49"/>
      <c r="DP497" s="49"/>
      <c r="DQ497" s="49"/>
      <c r="DR497" s="49"/>
      <c r="DS497" s="49"/>
      <c r="DT497" s="49"/>
      <c r="DU497" s="49"/>
      <c r="DV497" s="49"/>
      <c r="DW497" s="49"/>
      <c r="DX497" s="49"/>
      <c r="DY497" s="49"/>
      <c r="DZ497" s="49"/>
      <c r="EA497" s="49"/>
      <c r="EB497" s="49"/>
      <c r="EC497" s="49"/>
      <c r="ED497" s="49"/>
      <c r="EE497" s="49"/>
      <c r="EF497" s="49"/>
      <c r="EG497" s="49"/>
      <c r="EH497" s="49"/>
      <c r="EI497" s="49"/>
      <c r="EJ497" s="49"/>
      <c r="EK497" s="49"/>
    </row>
    <row r="498" spans="1:141" s="103" customFormat="1" ht="12.75">
      <c r="A498" s="127" t="s">
        <v>15</v>
      </c>
      <c r="B498" s="127">
        <v>2</v>
      </c>
      <c r="C498" s="128" t="s">
        <v>16</v>
      </c>
      <c r="D498" s="64" t="s">
        <v>504</v>
      </c>
      <c r="E498" s="128"/>
      <c r="F498" s="128" t="s">
        <v>486</v>
      </c>
      <c r="G498" s="12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9"/>
      <c r="AM498" s="49"/>
      <c r="AN498" s="49"/>
      <c r="AO498" s="49"/>
      <c r="AP498" s="49"/>
      <c r="AQ498" s="49"/>
      <c r="AR498" s="49"/>
      <c r="AS498" s="49"/>
      <c r="AT498" s="49"/>
      <c r="AU498" s="49"/>
      <c r="AV498" s="49"/>
      <c r="AW498" s="49"/>
      <c r="AX498" s="49"/>
      <c r="AY498" s="49"/>
      <c r="AZ498" s="49"/>
      <c r="BA498" s="49"/>
      <c r="BB498" s="49"/>
      <c r="BC498" s="49"/>
      <c r="BD498" s="49"/>
      <c r="BE498" s="49"/>
      <c r="BF498" s="49"/>
      <c r="BG498" s="49"/>
      <c r="BH498" s="49"/>
      <c r="BI498" s="49"/>
      <c r="BJ498" s="49"/>
      <c r="BK498" s="49"/>
      <c r="BL498" s="49"/>
      <c r="BM498" s="49"/>
      <c r="BN498" s="49"/>
      <c r="BO498" s="49"/>
      <c r="BP498" s="49"/>
      <c r="BQ498" s="49"/>
      <c r="BR498" s="49"/>
      <c r="BS498" s="49"/>
      <c r="BT498" s="49"/>
      <c r="BU498" s="49"/>
      <c r="BV498" s="49"/>
      <c r="BW498" s="49"/>
      <c r="BX498" s="49"/>
      <c r="BY498" s="49"/>
      <c r="BZ498" s="49"/>
      <c r="CA498" s="49"/>
      <c r="CB498" s="49"/>
      <c r="CC498" s="49"/>
      <c r="CD498" s="49"/>
      <c r="CE498" s="49"/>
      <c r="CF498" s="49"/>
      <c r="CG498" s="49"/>
      <c r="CH498" s="49"/>
      <c r="CI498" s="49"/>
      <c r="CJ498" s="49"/>
      <c r="CK498" s="49"/>
      <c r="CL498" s="49"/>
      <c r="CM498" s="49"/>
      <c r="CN498" s="49"/>
      <c r="CO498" s="49"/>
      <c r="CP498" s="49"/>
      <c r="CQ498" s="49"/>
      <c r="CR498" s="49"/>
      <c r="CS498" s="49"/>
      <c r="CT498" s="49"/>
      <c r="CU498" s="49"/>
      <c r="CV498" s="49"/>
      <c r="CW498" s="49"/>
      <c r="CX498" s="49"/>
      <c r="CY498" s="49"/>
      <c r="CZ498" s="49"/>
      <c r="DA498" s="49"/>
      <c r="DB498" s="49"/>
      <c r="DC498" s="49"/>
      <c r="DD498" s="49"/>
      <c r="DE498" s="49"/>
      <c r="DF498" s="49"/>
      <c r="DG498" s="49"/>
      <c r="DH498" s="49"/>
      <c r="DI498" s="49"/>
      <c r="DJ498" s="49"/>
      <c r="DK498" s="49"/>
      <c r="DL498" s="49"/>
      <c r="DM498" s="49"/>
      <c r="DN498" s="49"/>
      <c r="DO498" s="49"/>
      <c r="DP498" s="49"/>
      <c r="DQ498" s="49"/>
      <c r="DR498" s="49"/>
      <c r="DS498" s="49"/>
      <c r="DT498" s="49"/>
      <c r="DU498" s="49"/>
      <c r="DV498" s="49"/>
      <c r="DW498" s="49"/>
      <c r="DX498" s="49"/>
      <c r="DY498" s="49"/>
      <c r="DZ498" s="49"/>
      <c r="EA498" s="49"/>
      <c r="EB498" s="49"/>
      <c r="EC498" s="49"/>
      <c r="ED498" s="49"/>
      <c r="EE498" s="49"/>
      <c r="EF498" s="49"/>
      <c r="EG498" s="49"/>
      <c r="EH498" s="49"/>
      <c r="EI498" s="49"/>
      <c r="EJ498" s="49"/>
      <c r="EK498" s="49"/>
    </row>
    <row r="499" spans="1:141" s="103" customFormat="1" ht="12.75">
      <c r="A499" s="123" t="s">
        <v>19</v>
      </c>
      <c r="B499" s="123">
        <v>1</v>
      </c>
      <c r="C499" s="114" t="s">
        <v>20</v>
      </c>
      <c r="D499" s="64" t="s">
        <v>504</v>
      </c>
      <c r="E499" s="114" t="s">
        <v>263</v>
      </c>
      <c r="F499" s="114" t="s">
        <v>488</v>
      </c>
      <c r="G499" s="12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9"/>
      <c r="AM499" s="49"/>
      <c r="AN499" s="49"/>
      <c r="AO499" s="49"/>
      <c r="AP499" s="49"/>
      <c r="AQ499" s="49"/>
      <c r="AR499" s="49"/>
      <c r="AS499" s="49"/>
      <c r="AT499" s="49"/>
      <c r="AU499" s="49"/>
      <c r="AV499" s="49"/>
      <c r="AW499" s="49"/>
      <c r="AX499" s="49"/>
      <c r="AY499" s="49"/>
      <c r="AZ499" s="49"/>
      <c r="BA499" s="49"/>
      <c r="BB499" s="49"/>
      <c r="BC499" s="49"/>
      <c r="BD499" s="49"/>
      <c r="BE499" s="49"/>
      <c r="BF499" s="49"/>
      <c r="BG499" s="49"/>
      <c r="BH499" s="49"/>
      <c r="BI499" s="49"/>
      <c r="BJ499" s="49"/>
      <c r="BK499" s="49"/>
      <c r="BL499" s="49"/>
      <c r="BM499" s="49"/>
      <c r="BN499" s="49"/>
      <c r="BO499" s="49"/>
      <c r="BP499" s="49"/>
      <c r="BQ499" s="49"/>
      <c r="BR499" s="49"/>
      <c r="BS499" s="49"/>
      <c r="BT499" s="49"/>
      <c r="BU499" s="49"/>
      <c r="BV499" s="49"/>
      <c r="BW499" s="49"/>
      <c r="BX499" s="49"/>
      <c r="BY499" s="49"/>
      <c r="BZ499" s="49"/>
      <c r="CA499" s="49"/>
      <c r="CB499" s="49"/>
      <c r="CC499" s="49"/>
      <c r="CD499" s="49"/>
      <c r="CE499" s="49"/>
      <c r="CF499" s="49"/>
      <c r="CG499" s="49"/>
      <c r="CH499" s="49"/>
      <c r="CI499" s="49"/>
      <c r="CJ499" s="49"/>
      <c r="CK499" s="49"/>
      <c r="CL499" s="49"/>
      <c r="CM499" s="49"/>
      <c r="CN499" s="49"/>
      <c r="CO499" s="49"/>
      <c r="CP499" s="49"/>
      <c r="CQ499" s="49"/>
      <c r="CR499" s="49"/>
      <c r="CS499" s="49"/>
      <c r="CT499" s="49"/>
      <c r="CU499" s="49"/>
      <c r="CV499" s="49"/>
      <c r="CW499" s="49"/>
      <c r="CX499" s="49"/>
      <c r="CY499" s="49"/>
      <c r="CZ499" s="49"/>
      <c r="DA499" s="49"/>
      <c r="DB499" s="49"/>
      <c r="DC499" s="49"/>
      <c r="DD499" s="49"/>
      <c r="DE499" s="49"/>
      <c r="DF499" s="49"/>
      <c r="DG499" s="49"/>
      <c r="DH499" s="49"/>
      <c r="DI499" s="49"/>
      <c r="DJ499" s="49"/>
      <c r="DK499" s="49"/>
      <c r="DL499" s="49"/>
      <c r="DM499" s="49"/>
      <c r="DN499" s="49"/>
      <c r="DO499" s="49"/>
      <c r="DP499" s="49"/>
      <c r="DQ499" s="49"/>
      <c r="DR499" s="49"/>
      <c r="DS499" s="49"/>
      <c r="DT499" s="49"/>
      <c r="DU499" s="49"/>
      <c r="DV499" s="49"/>
      <c r="DW499" s="49"/>
      <c r="DX499" s="49"/>
      <c r="DY499" s="49"/>
      <c r="DZ499" s="49"/>
      <c r="EA499" s="49"/>
      <c r="EB499" s="49"/>
      <c r="EC499" s="49"/>
      <c r="ED499" s="49"/>
      <c r="EE499" s="49"/>
      <c r="EF499" s="49"/>
      <c r="EG499" s="49"/>
      <c r="EH499" s="49"/>
      <c r="EI499" s="49"/>
      <c r="EJ499" s="49"/>
      <c r="EK499" s="49"/>
    </row>
    <row r="500" spans="1:141" s="103" customFormat="1" ht="12.75">
      <c r="A500" s="123" t="s">
        <v>19</v>
      </c>
      <c r="B500" s="123">
        <v>2</v>
      </c>
      <c r="C500" s="114" t="s">
        <v>20</v>
      </c>
      <c r="D500" s="64" t="s">
        <v>361</v>
      </c>
      <c r="E500" s="114" t="s">
        <v>263</v>
      </c>
      <c r="F500" s="114" t="s">
        <v>486</v>
      </c>
      <c r="G500" s="12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9"/>
      <c r="AM500" s="49"/>
      <c r="AN500" s="49"/>
      <c r="AO500" s="49"/>
      <c r="AP500" s="49"/>
      <c r="AQ500" s="49"/>
      <c r="AR500" s="49"/>
      <c r="AS500" s="49"/>
      <c r="AT500" s="49"/>
      <c r="AU500" s="49"/>
      <c r="AV500" s="49"/>
      <c r="AW500" s="49"/>
      <c r="AX500" s="49"/>
      <c r="AY500" s="49"/>
      <c r="AZ500" s="49"/>
      <c r="BA500" s="49"/>
      <c r="BB500" s="49"/>
      <c r="BC500" s="49"/>
      <c r="BD500" s="49"/>
      <c r="BE500" s="49"/>
      <c r="BF500" s="49"/>
      <c r="BG500" s="49"/>
      <c r="BH500" s="49"/>
      <c r="BI500" s="49"/>
      <c r="BJ500" s="49"/>
      <c r="BK500" s="49"/>
      <c r="BL500" s="49"/>
      <c r="BM500" s="49"/>
      <c r="BN500" s="49"/>
      <c r="BO500" s="49"/>
      <c r="BP500" s="49"/>
      <c r="BQ500" s="49"/>
      <c r="BR500" s="49"/>
      <c r="BS500" s="49"/>
      <c r="BT500" s="49"/>
      <c r="BU500" s="49"/>
      <c r="BV500" s="49"/>
      <c r="BW500" s="49"/>
      <c r="BX500" s="49"/>
      <c r="BY500" s="49"/>
      <c r="BZ500" s="49"/>
      <c r="CA500" s="49"/>
      <c r="CB500" s="49"/>
      <c r="CC500" s="49"/>
      <c r="CD500" s="49"/>
      <c r="CE500" s="49"/>
      <c r="CF500" s="49"/>
      <c r="CG500" s="49"/>
      <c r="CH500" s="49"/>
      <c r="CI500" s="49"/>
      <c r="CJ500" s="49"/>
      <c r="CK500" s="49"/>
      <c r="CL500" s="49"/>
      <c r="CM500" s="49"/>
      <c r="CN500" s="49"/>
      <c r="CO500" s="49"/>
      <c r="CP500" s="49"/>
      <c r="CQ500" s="49"/>
      <c r="CR500" s="49"/>
      <c r="CS500" s="49"/>
      <c r="CT500" s="49"/>
      <c r="CU500" s="49"/>
      <c r="CV500" s="49"/>
      <c r="CW500" s="49"/>
      <c r="CX500" s="49"/>
      <c r="CY500" s="49"/>
      <c r="CZ500" s="49"/>
      <c r="DA500" s="49"/>
      <c r="DB500" s="49"/>
      <c r="DC500" s="49"/>
      <c r="DD500" s="49"/>
      <c r="DE500" s="49"/>
      <c r="DF500" s="49"/>
      <c r="DG500" s="49"/>
      <c r="DH500" s="49"/>
      <c r="DI500" s="49"/>
      <c r="DJ500" s="49"/>
      <c r="DK500" s="49"/>
      <c r="DL500" s="49"/>
      <c r="DM500" s="49"/>
      <c r="DN500" s="49"/>
      <c r="DO500" s="49"/>
      <c r="DP500" s="49"/>
      <c r="DQ500" s="49"/>
      <c r="DR500" s="49"/>
      <c r="DS500" s="49"/>
      <c r="DT500" s="49"/>
      <c r="DU500" s="49"/>
      <c r="DV500" s="49"/>
      <c r="DW500" s="49"/>
      <c r="DX500" s="49"/>
      <c r="DY500" s="49"/>
      <c r="DZ500" s="49"/>
      <c r="EA500" s="49"/>
      <c r="EB500" s="49"/>
      <c r="EC500" s="49"/>
      <c r="ED500" s="49"/>
      <c r="EE500" s="49"/>
      <c r="EF500" s="49"/>
      <c r="EG500" s="49"/>
      <c r="EH500" s="49"/>
      <c r="EI500" s="49"/>
      <c r="EJ500" s="49"/>
      <c r="EK500" s="49"/>
    </row>
    <row r="501" spans="1:141" s="103" customFormat="1" ht="12.75">
      <c r="A501" s="123" t="s">
        <v>19</v>
      </c>
      <c r="B501" s="123">
        <v>1</v>
      </c>
      <c r="C501" s="114" t="s">
        <v>20</v>
      </c>
      <c r="D501" s="64" t="s">
        <v>361</v>
      </c>
      <c r="E501" s="114" t="s">
        <v>263</v>
      </c>
      <c r="F501" s="114" t="s">
        <v>452</v>
      </c>
      <c r="G501" s="12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9"/>
      <c r="AM501" s="49"/>
      <c r="AN501" s="49"/>
      <c r="AO501" s="49"/>
      <c r="AP501" s="49"/>
      <c r="AQ501" s="49"/>
      <c r="AR501" s="49"/>
      <c r="AS501" s="49"/>
      <c r="AT501" s="49"/>
      <c r="AU501" s="49"/>
      <c r="AV501" s="49"/>
      <c r="AW501" s="49"/>
      <c r="AX501" s="49"/>
      <c r="AY501" s="49"/>
      <c r="AZ501" s="49"/>
      <c r="BA501" s="49"/>
      <c r="BB501" s="49"/>
      <c r="BC501" s="49"/>
      <c r="BD501" s="49"/>
      <c r="BE501" s="49"/>
      <c r="BF501" s="49"/>
      <c r="BG501" s="49"/>
      <c r="BH501" s="49"/>
      <c r="BI501" s="49"/>
      <c r="BJ501" s="49"/>
      <c r="BK501" s="49"/>
      <c r="BL501" s="49"/>
      <c r="BM501" s="49"/>
      <c r="BN501" s="49"/>
      <c r="BO501" s="49"/>
      <c r="BP501" s="49"/>
      <c r="BQ501" s="49"/>
      <c r="BR501" s="49"/>
      <c r="BS501" s="49"/>
      <c r="BT501" s="49"/>
      <c r="BU501" s="49"/>
      <c r="BV501" s="49"/>
      <c r="BW501" s="49"/>
      <c r="BX501" s="49"/>
      <c r="BY501" s="49"/>
      <c r="BZ501" s="49"/>
      <c r="CA501" s="49"/>
      <c r="CB501" s="49"/>
      <c r="CC501" s="49"/>
      <c r="CD501" s="49"/>
      <c r="CE501" s="49"/>
      <c r="CF501" s="49"/>
      <c r="CG501" s="49"/>
      <c r="CH501" s="49"/>
      <c r="CI501" s="49"/>
      <c r="CJ501" s="49"/>
      <c r="CK501" s="49"/>
      <c r="CL501" s="49"/>
      <c r="CM501" s="49"/>
      <c r="CN501" s="49"/>
      <c r="CO501" s="49"/>
      <c r="CP501" s="49"/>
      <c r="CQ501" s="49"/>
      <c r="CR501" s="49"/>
      <c r="CS501" s="49"/>
      <c r="CT501" s="49"/>
      <c r="CU501" s="49"/>
      <c r="CV501" s="49"/>
      <c r="CW501" s="49"/>
      <c r="CX501" s="49"/>
      <c r="CY501" s="49"/>
      <c r="CZ501" s="49"/>
      <c r="DA501" s="49"/>
      <c r="DB501" s="49"/>
      <c r="DC501" s="49"/>
      <c r="DD501" s="49"/>
      <c r="DE501" s="49"/>
      <c r="DF501" s="49"/>
      <c r="DG501" s="49"/>
      <c r="DH501" s="49"/>
      <c r="DI501" s="49"/>
      <c r="DJ501" s="49"/>
      <c r="DK501" s="49"/>
      <c r="DL501" s="49"/>
      <c r="DM501" s="49"/>
      <c r="DN501" s="49"/>
      <c r="DO501" s="49"/>
      <c r="DP501" s="49"/>
      <c r="DQ501" s="49"/>
      <c r="DR501" s="49"/>
      <c r="DS501" s="49"/>
      <c r="DT501" s="49"/>
      <c r="DU501" s="49"/>
      <c r="DV501" s="49"/>
      <c r="DW501" s="49"/>
      <c r="DX501" s="49"/>
      <c r="DY501" s="49"/>
      <c r="DZ501" s="49"/>
      <c r="EA501" s="49"/>
      <c r="EB501" s="49"/>
      <c r="EC501" s="49"/>
      <c r="ED501" s="49"/>
      <c r="EE501" s="49"/>
      <c r="EF501" s="49"/>
      <c r="EG501" s="49"/>
      <c r="EH501" s="49"/>
      <c r="EI501" s="49"/>
      <c r="EJ501" s="49"/>
      <c r="EK501" s="49"/>
    </row>
    <row r="502" spans="1:141" s="103" customFormat="1" ht="12.75">
      <c r="A502" s="42" t="s">
        <v>22</v>
      </c>
      <c r="B502" s="42">
        <v>1</v>
      </c>
      <c r="C502" s="112" t="s">
        <v>26</v>
      </c>
      <c r="D502" s="64" t="s">
        <v>361</v>
      </c>
      <c r="E502" s="112" t="s">
        <v>282</v>
      </c>
      <c r="F502" s="112" t="s">
        <v>310</v>
      </c>
      <c r="G502" s="12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  <c r="AM502" s="49"/>
      <c r="AN502" s="49"/>
      <c r="AO502" s="49"/>
      <c r="AP502" s="49"/>
      <c r="AQ502" s="49"/>
      <c r="AR502" s="49"/>
      <c r="AS502" s="49"/>
      <c r="AT502" s="49"/>
      <c r="AU502" s="49"/>
      <c r="AV502" s="49"/>
      <c r="AW502" s="49"/>
      <c r="AX502" s="49"/>
      <c r="AY502" s="49"/>
      <c r="AZ502" s="49"/>
      <c r="BA502" s="49"/>
      <c r="BB502" s="49"/>
      <c r="BC502" s="49"/>
      <c r="BD502" s="49"/>
      <c r="BE502" s="49"/>
      <c r="BF502" s="49"/>
      <c r="BG502" s="49"/>
      <c r="BH502" s="49"/>
      <c r="BI502" s="49"/>
      <c r="BJ502" s="49"/>
      <c r="BK502" s="49"/>
      <c r="BL502" s="49"/>
      <c r="BM502" s="49"/>
      <c r="BN502" s="49"/>
      <c r="BO502" s="49"/>
      <c r="BP502" s="49"/>
      <c r="BQ502" s="49"/>
      <c r="BR502" s="49"/>
      <c r="BS502" s="49"/>
      <c r="BT502" s="49"/>
      <c r="BU502" s="49"/>
      <c r="BV502" s="49"/>
      <c r="BW502" s="49"/>
      <c r="BX502" s="49"/>
      <c r="BY502" s="49"/>
      <c r="BZ502" s="49"/>
      <c r="CA502" s="49"/>
      <c r="CB502" s="49"/>
      <c r="CC502" s="49"/>
      <c r="CD502" s="49"/>
      <c r="CE502" s="49"/>
      <c r="CF502" s="49"/>
      <c r="CG502" s="49"/>
      <c r="CH502" s="49"/>
      <c r="CI502" s="49"/>
      <c r="CJ502" s="49"/>
      <c r="CK502" s="49"/>
      <c r="CL502" s="49"/>
      <c r="CM502" s="49"/>
      <c r="CN502" s="49"/>
      <c r="CO502" s="49"/>
      <c r="CP502" s="49"/>
      <c r="CQ502" s="49"/>
      <c r="CR502" s="49"/>
      <c r="CS502" s="49"/>
      <c r="CT502" s="49"/>
      <c r="CU502" s="49"/>
      <c r="CV502" s="49"/>
      <c r="CW502" s="49"/>
      <c r="CX502" s="49"/>
      <c r="CY502" s="49"/>
      <c r="CZ502" s="49"/>
      <c r="DA502" s="49"/>
      <c r="DB502" s="49"/>
      <c r="DC502" s="49"/>
      <c r="DD502" s="49"/>
      <c r="DE502" s="49"/>
      <c r="DF502" s="49"/>
      <c r="DG502" s="49"/>
      <c r="DH502" s="49"/>
      <c r="DI502" s="49"/>
      <c r="DJ502" s="49"/>
      <c r="DK502" s="49"/>
      <c r="DL502" s="49"/>
      <c r="DM502" s="49"/>
      <c r="DN502" s="49"/>
      <c r="DO502" s="49"/>
      <c r="DP502" s="49"/>
      <c r="DQ502" s="49"/>
      <c r="DR502" s="49"/>
      <c r="DS502" s="49"/>
      <c r="DT502" s="49"/>
      <c r="DU502" s="49"/>
      <c r="DV502" s="49"/>
      <c r="DW502" s="49"/>
      <c r="DX502" s="49"/>
      <c r="DY502" s="49"/>
      <c r="DZ502" s="49"/>
      <c r="EA502" s="49"/>
      <c r="EB502" s="49"/>
      <c r="EC502" s="49"/>
      <c r="ED502" s="49"/>
      <c r="EE502" s="49"/>
      <c r="EF502" s="49"/>
      <c r="EG502" s="49"/>
      <c r="EH502" s="49"/>
      <c r="EI502" s="49"/>
      <c r="EJ502" s="49"/>
      <c r="EK502" s="49"/>
    </row>
    <row r="503" spans="1:141" s="103" customFormat="1" ht="12.75">
      <c r="A503" s="42" t="s">
        <v>22</v>
      </c>
      <c r="B503" s="42">
        <v>1</v>
      </c>
      <c r="C503" s="112" t="s">
        <v>26</v>
      </c>
      <c r="D503" s="64" t="s">
        <v>361</v>
      </c>
      <c r="E503" s="112" t="s">
        <v>282</v>
      </c>
      <c r="F503" s="112" t="s">
        <v>389</v>
      </c>
      <c r="G503" s="12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9"/>
      <c r="AM503" s="49"/>
      <c r="AN503" s="49"/>
      <c r="AO503" s="49"/>
      <c r="AP503" s="49"/>
      <c r="AQ503" s="49"/>
      <c r="AR503" s="49"/>
      <c r="AS503" s="49"/>
      <c r="AT503" s="49"/>
      <c r="AU503" s="49"/>
      <c r="AV503" s="49"/>
      <c r="AW503" s="49"/>
      <c r="AX503" s="49"/>
      <c r="AY503" s="49"/>
      <c r="AZ503" s="49"/>
      <c r="BA503" s="49"/>
      <c r="BB503" s="49"/>
      <c r="BC503" s="49"/>
      <c r="BD503" s="49"/>
      <c r="BE503" s="49"/>
      <c r="BF503" s="49"/>
      <c r="BG503" s="49"/>
      <c r="BH503" s="49"/>
      <c r="BI503" s="49"/>
      <c r="BJ503" s="49"/>
      <c r="BK503" s="49"/>
      <c r="BL503" s="49"/>
      <c r="BM503" s="49"/>
      <c r="BN503" s="49"/>
      <c r="BO503" s="49"/>
      <c r="BP503" s="49"/>
      <c r="BQ503" s="49"/>
      <c r="BR503" s="49"/>
      <c r="BS503" s="49"/>
      <c r="BT503" s="49"/>
      <c r="BU503" s="49"/>
      <c r="BV503" s="49"/>
      <c r="BW503" s="49"/>
      <c r="BX503" s="49"/>
      <c r="BY503" s="49"/>
      <c r="BZ503" s="49"/>
      <c r="CA503" s="49"/>
      <c r="CB503" s="49"/>
      <c r="CC503" s="49"/>
      <c r="CD503" s="49"/>
      <c r="CE503" s="49"/>
      <c r="CF503" s="49"/>
      <c r="CG503" s="49"/>
      <c r="CH503" s="49"/>
      <c r="CI503" s="49"/>
      <c r="CJ503" s="49"/>
      <c r="CK503" s="49"/>
      <c r="CL503" s="49"/>
      <c r="CM503" s="49"/>
      <c r="CN503" s="49"/>
      <c r="CO503" s="49"/>
      <c r="CP503" s="49"/>
      <c r="CQ503" s="49"/>
      <c r="CR503" s="49"/>
      <c r="CS503" s="49"/>
      <c r="CT503" s="49"/>
      <c r="CU503" s="49"/>
      <c r="CV503" s="49"/>
      <c r="CW503" s="49"/>
      <c r="CX503" s="49"/>
      <c r="CY503" s="49"/>
      <c r="CZ503" s="49"/>
      <c r="DA503" s="49"/>
      <c r="DB503" s="49"/>
      <c r="DC503" s="49"/>
      <c r="DD503" s="49"/>
      <c r="DE503" s="49"/>
      <c r="DF503" s="49"/>
      <c r="DG503" s="49"/>
      <c r="DH503" s="49"/>
      <c r="DI503" s="49"/>
      <c r="DJ503" s="49"/>
      <c r="DK503" s="49"/>
      <c r="DL503" s="49"/>
      <c r="DM503" s="49"/>
      <c r="DN503" s="49"/>
      <c r="DO503" s="49"/>
      <c r="DP503" s="49"/>
      <c r="DQ503" s="49"/>
      <c r="DR503" s="49"/>
      <c r="DS503" s="49"/>
      <c r="DT503" s="49"/>
      <c r="DU503" s="49"/>
      <c r="DV503" s="49"/>
      <c r="DW503" s="49"/>
      <c r="DX503" s="49"/>
      <c r="DY503" s="49"/>
      <c r="DZ503" s="49"/>
      <c r="EA503" s="49"/>
      <c r="EB503" s="49"/>
      <c r="EC503" s="49"/>
      <c r="ED503" s="49"/>
      <c r="EE503" s="49"/>
      <c r="EF503" s="49"/>
      <c r="EG503" s="49"/>
      <c r="EH503" s="49"/>
      <c r="EI503" s="49"/>
      <c r="EJ503" s="49"/>
      <c r="EK503" s="49"/>
    </row>
    <row r="504" spans="1:141" s="103" customFormat="1" ht="12.75">
      <c r="A504" s="42" t="s">
        <v>22</v>
      </c>
      <c r="B504" s="42">
        <v>1</v>
      </c>
      <c r="C504" s="112" t="s">
        <v>26</v>
      </c>
      <c r="D504" s="64" t="s">
        <v>361</v>
      </c>
      <c r="E504" s="112" t="s">
        <v>282</v>
      </c>
      <c r="F504" s="112" t="s">
        <v>488</v>
      </c>
      <c r="G504" s="12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9"/>
      <c r="AM504" s="49"/>
      <c r="AN504" s="49"/>
      <c r="AO504" s="49"/>
      <c r="AP504" s="49"/>
      <c r="AQ504" s="49"/>
      <c r="AR504" s="49"/>
      <c r="AS504" s="49"/>
      <c r="AT504" s="49"/>
      <c r="AU504" s="49"/>
      <c r="AV504" s="49"/>
      <c r="AW504" s="49"/>
      <c r="AX504" s="49"/>
      <c r="AY504" s="49"/>
      <c r="AZ504" s="49"/>
      <c r="BA504" s="49"/>
      <c r="BB504" s="49"/>
      <c r="BC504" s="49"/>
      <c r="BD504" s="49"/>
      <c r="BE504" s="49"/>
      <c r="BF504" s="49"/>
      <c r="BG504" s="49"/>
      <c r="BH504" s="49"/>
      <c r="BI504" s="49"/>
      <c r="BJ504" s="49"/>
      <c r="BK504" s="49"/>
      <c r="BL504" s="49"/>
      <c r="BM504" s="49"/>
      <c r="BN504" s="49"/>
      <c r="BO504" s="49"/>
      <c r="BP504" s="49"/>
      <c r="BQ504" s="49"/>
      <c r="BR504" s="49"/>
      <c r="BS504" s="49"/>
      <c r="BT504" s="49"/>
      <c r="BU504" s="49"/>
      <c r="BV504" s="49"/>
      <c r="BW504" s="49"/>
      <c r="BX504" s="49"/>
      <c r="BY504" s="49"/>
      <c r="BZ504" s="49"/>
      <c r="CA504" s="49"/>
      <c r="CB504" s="49"/>
      <c r="CC504" s="49"/>
      <c r="CD504" s="49"/>
      <c r="CE504" s="49"/>
      <c r="CF504" s="49"/>
      <c r="CG504" s="49"/>
      <c r="CH504" s="49"/>
      <c r="CI504" s="49"/>
      <c r="CJ504" s="49"/>
      <c r="CK504" s="49"/>
      <c r="CL504" s="49"/>
      <c r="CM504" s="49"/>
      <c r="CN504" s="49"/>
      <c r="CO504" s="49"/>
      <c r="CP504" s="49"/>
      <c r="CQ504" s="49"/>
      <c r="CR504" s="49"/>
      <c r="CS504" s="49"/>
      <c r="CT504" s="49"/>
      <c r="CU504" s="49"/>
      <c r="CV504" s="49"/>
      <c r="CW504" s="49"/>
      <c r="CX504" s="49"/>
      <c r="CY504" s="49"/>
      <c r="CZ504" s="49"/>
      <c r="DA504" s="49"/>
      <c r="DB504" s="49"/>
      <c r="DC504" s="49"/>
      <c r="DD504" s="49"/>
      <c r="DE504" s="49"/>
      <c r="DF504" s="49"/>
      <c r="DG504" s="49"/>
      <c r="DH504" s="49"/>
      <c r="DI504" s="49"/>
      <c r="DJ504" s="49"/>
      <c r="DK504" s="49"/>
      <c r="DL504" s="49"/>
      <c r="DM504" s="49"/>
      <c r="DN504" s="49"/>
      <c r="DO504" s="49"/>
      <c r="DP504" s="49"/>
      <c r="DQ504" s="49"/>
      <c r="DR504" s="49"/>
      <c r="DS504" s="49"/>
      <c r="DT504" s="49"/>
      <c r="DU504" s="49"/>
      <c r="DV504" s="49"/>
      <c r="DW504" s="49"/>
      <c r="DX504" s="49"/>
      <c r="DY504" s="49"/>
      <c r="DZ504" s="49"/>
      <c r="EA504" s="49"/>
      <c r="EB504" s="49"/>
      <c r="EC504" s="49"/>
      <c r="ED504" s="49"/>
      <c r="EE504" s="49"/>
      <c r="EF504" s="49"/>
      <c r="EG504" s="49"/>
      <c r="EH504" s="49"/>
      <c r="EI504" s="49"/>
      <c r="EJ504" s="49"/>
      <c r="EK504" s="49"/>
    </row>
    <row r="505" spans="1:141" s="103" customFormat="1" ht="12.75">
      <c r="A505" s="123" t="s">
        <v>183</v>
      </c>
      <c r="B505" s="123">
        <v>1</v>
      </c>
      <c r="C505" s="114" t="s">
        <v>397</v>
      </c>
      <c r="D505" s="64" t="s">
        <v>398</v>
      </c>
      <c r="E505" s="114" t="s">
        <v>263</v>
      </c>
      <c r="F505" s="114" t="s">
        <v>389</v>
      </c>
      <c r="G505" s="12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9"/>
      <c r="AM505" s="49"/>
      <c r="AN505" s="49"/>
      <c r="AO505" s="49"/>
      <c r="AP505" s="49"/>
      <c r="AQ505" s="49"/>
      <c r="AR505" s="49"/>
      <c r="AS505" s="49"/>
      <c r="AT505" s="49"/>
      <c r="AU505" s="49"/>
      <c r="AV505" s="49"/>
      <c r="AW505" s="49"/>
      <c r="AX505" s="49"/>
      <c r="AY505" s="49"/>
      <c r="AZ505" s="49"/>
      <c r="BA505" s="49"/>
      <c r="BB505" s="49"/>
      <c r="BC505" s="49"/>
      <c r="BD505" s="49"/>
      <c r="BE505" s="49"/>
      <c r="BF505" s="49"/>
      <c r="BG505" s="49"/>
      <c r="BH505" s="49"/>
      <c r="BI505" s="49"/>
      <c r="BJ505" s="49"/>
      <c r="BK505" s="49"/>
      <c r="BL505" s="49"/>
      <c r="BM505" s="49"/>
      <c r="BN505" s="49"/>
      <c r="BO505" s="49"/>
      <c r="BP505" s="49"/>
      <c r="BQ505" s="49"/>
      <c r="BR505" s="49"/>
      <c r="BS505" s="49"/>
      <c r="BT505" s="49"/>
      <c r="BU505" s="49"/>
      <c r="BV505" s="49"/>
      <c r="BW505" s="49"/>
      <c r="BX505" s="49"/>
      <c r="BY505" s="49"/>
      <c r="BZ505" s="49"/>
      <c r="CA505" s="49"/>
      <c r="CB505" s="49"/>
      <c r="CC505" s="49"/>
      <c r="CD505" s="49"/>
      <c r="CE505" s="49"/>
      <c r="CF505" s="49"/>
      <c r="CG505" s="49"/>
      <c r="CH505" s="49"/>
      <c r="CI505" s="49"/>
      <c r="CJ505" s="49"/>
      <c r="CK505" s="49"/>
      <c r="CL505" s="49"/>
      <c r="CM505" s="49"/>
      <c r="CN505" s="49"/>
      <c r="CO505" s="49"/>
      <c r="CP505" s="49"/>
      <c r="CQ505" s="49"/>
      <c r="CR505" s="49"/>
      <c r="CS505" s="49"/>
      <c r="CT505" s="49"/>
      <c r="CU505" s="49"/>
      <c r="CV505" s="49"/>
      <c r="CW505" s="49"/>
      <c r="CX505" s="49"/>
      <c r="CY505" s="49"/>
      <c r="CZ505" s="49"/>
      <c r="DA505" s="49"/>
      <c r="DB505" s="49"/>
      <c r="DC505" s="49"/>
      <c r="DD505" s="49"/>
      <c r="DE505" s="49"/>
      <c r="DF505" s="49"/>
      <c r="DG505" s="49"/>
      <c r="DH505" s="49"/>
      <c r="DI505" s="49"/>
      <c r="DJ505" s="49"/>
      <c r="DK505" s="49"/>
      <c r="DL505" s="49"/>
      <c r="DM505" s="49"/>
      <c r="DN505" s="49"/>
      <c r="DO505" s="49"/>
      <c r="DP505" s="49"/>
      <c r="DQ505" s="49"/>
      <c r="DR505" s="49"/>
      <c r="DS505" s="49"/>
      <c r="DT505" s="49"/>
      <c r="DU505" s="49"/>
      <c r="DV505" s="49"/>
      <c r="DW505" s="49"/>
      <c r="DX505" s="49"/>
      <c r="DY505" s="49"/>
      <c r="DZ505" s="49"/>
      <c r="EA505" s="49"/>
      <c r="EB505" s="49"/>
      <c r="EC505" s="49"/>
      <c r="ED505" s="49"/>
      <c r="EE505" s="49"/>
      <c r="EF505" s="49"/>
      <c r="EG505" s="49"/>
      <c r="EH505" s="49"/>
      <c r="EI505" s="49"/>
      <c r="EJ505" s="49"/>
      <c r="EK505" s="49"/>
    </row>
    <row r="506" spans="1:141" s="103" customFormat="1" ht="12.75">
      <c r="A506" s="124" t="s">
        <v>19</v>
      </c>
      <c r="B506" s="124">
        <v>1</v>
      </c>
      <c r="C506" s="106" t="s">
        <v>20</v>
      </c>
      <c r="D506" s="64" t="s">
        <v>398</v>
      </c>
      <c r="E506" s="106" t="s">
        <v>260</v>
      </c>
      <c r="F506" s="106" t="s">
        <v>488</v>
      </c>
      <c r="G506" s="12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9"/>
      <c r="AM506" s="49"/>
      <c r="AN506" s="49"/>
      <c r="AO506" s="49"/>
      <c r="AP506" s="49"/>
      <c r="AQ506" s="49"/>
      <c r="AR506" s="49"/>
      <c r="AS506" s="49"/>
      <c r="AT506" s="49"/>
      <c r="AU506" s="49"/>
      <c r="AV506" s="49"/>
      <c r="AW506" s="49"/>
      <c r="AX506" s="49"/>
      <c r="AY506" s="49"/>
      <c r="AZ506" s="49"/>
      <c r="BA506" s="49"/>
      <c r="BB506" s="49"/>
      <c r="BC506" s="49"/>
      <c r="BD506" s="49"/>
      <c r="BE506" s="49"/>
      <c r="BF506" s="49"/>
      <c r="BG506" s="49"/>
      <c r="BH506" s="49"/>
      <c r="BI506" s="49"/>
      <c r="BJ506" s="49"/>
      <c r="BK506" s="49"/>
      <c r="BL506" s="49"/>
      <c r="BM506" s="49"/>
      <c r="BN506" s="49"/>
      <c r="BO506" s="49"/>
      <c r="BP506" s="49"/>
      <c r="BQ506" s="49"/>
      <c r="BR506" s="49"/>
      <c r="BS506" s="49"/>
      <c r="BT506" s="49"/>
      <c r="BU506" s="49"/>
      <c r="BV506" s="49"/>
      <c r="BW506" s="49"/>
      <c r="BX506" s="49"/>
      <c r="BY506" s="49"/>
      <c r="BZ506" s="49"/>
      <c r="CA506" s="49"/>
      <c r="CB506" s="49"/>
      <c r="CC506" s="49"/>
      <c r="CD506" s="49"/>
      <c r="CE506" s="49"/>
      <c r="CF506" s="49"/>
      <c r="CG506" s="49"/>
      <c r="CH506" s="49"/>
      <c r="CI506" s="49"/>
      <c r="CJ506" s="49"/>
      <c r="CK506" s="49"/>
      <c r="CL506" s="49"/>
      <c r="CM506" s="49"/>
      <c r="CN506" s="49"/>
      <c r="CO506" s="49"/>
      <c r="CP506" s="49"/>
      <c r="CQ506" s="49"/>
      <c r="CR506" s="49"/>
      <c r="CS506" s="49"/>
      <c r="CT506" s="49"/>
      <c r="CU506" s="49"/>
      <c r="CV506" s="49"/>
      <c r="CW506" s="49"/>
      <c r="CX506" s="49"/>
      <c r="CY506" s="49"/>
      <c r="CZ506" s="49"/>
      <c r="DA506" s="49"/>
      <c r="DB506" s="49"/>
      <c r="DC506" s="49"/>
      <c r="DD506" s="49"/>
      <c r="DE506" s="49"/>
      <c r="DF506" s="49"/>
      <c r="DG506" s="49"/>
      <c r="DH506" s="49"/>
      <c r="DI506" s="49"/>
      <c r="DJ506" s="49"/>
      <c r="DK506" s="49"/>
      <c r="DL506" s="49"/>
      <c r="DM506" s="49"/>
      <c r="DN506" s="49"/>
      <c r="DO506" s="49"/>
      <c r="DP506" s="49"/>
      <c r="DQ506" s="49"/>
      <c r="DR506" s="49"/>
      <c r="DS506" s="49"/>
      <c r="DT506" s="49"/>
      <c r="DU506" s="49"/>
      <c r="DV506" s="49"/>
      <c r="DW506" s="49"/>
      <c r="DX506" s="49"/>
      <c r="DY506" s="49"/>
      <c r="DZ506" s="49"/>
      <c r="EA506" s="49"/>
      <c r="EB506" s="49"/>
      <c r="EC506" s="49"/>
      <c r="ED506" s="49"/>
      <c r="EE506" s="49"/>
      <c r="EF506" s="49"/>
      <c r="EG506" s="49"/>
      <c r="EH506" s="49"/>
      <c r="EI506" s="49"/>
      <c r="EJ506" s="49"/>
      <c r="EK506" s="49"/>
    </row>
    <row r="507" spans="1:141" s="103" customFormat="1" ht="12.75">
      <c r="A507" s="125" t="s">
        <v>31</v>
      </c>
      <c r="B507" s="125">
        <v>1</v>
      </c>
      <c r="C507" s="108" t="s">
        <v>382</v>
      </c>
      <c r="D507" s="64" t="s">
        <v>398</v>
      </c>
      <c r="E507" s="108" t="s">
        <v>306</v>
      </c>
      <c r="F507" s="108" t="s">
        <v>454</v>
      </c>
      <c r="G507" s="12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9"/>
      <c r="AM507" s="49"/>
      <c r="AN507" s="49"/>
      <c r="AO507" s="49"/>
      <c r="AP507" s="49"/>
      <c r="AQ507" s="49"/>
      <c r="AR507" s="49"/>
      <c r="AS507" s="49"/>
      <c r="AT507" s="49"/>
      <c r="AU507" s="49"/>
      <c r="AV507" s="49"/>
      <c r="AW507" s="49"/>
      <c r="AX507" s="49"/>
      <c r="AY507" s="49"/>
      <c r="AZ507" s="49"/>
      <c r="BA507" s="49"/>
      <c r="BB507" s="49"/>
      <c r="BC507" s="49"/>
      <c r="BD507" s="49"/>
      <c r="BE507" s="49"/>
      <c r="BF507" s="49"/>
      <c r="BG507" s="49"/>
      <c r="BH507" s="49"/>
      <c r="BI507" s="49"/>
      <c r="BJ507" s="49"/>
      <c r="BK507" s="49"/>
      <c r="BL507" s="49"/>
      <c r="BM507" s="49"/>
      <c r="BN507" s="49"/>
      <c r="BO507" s="49"/>
      <c r="BP507" s="49"/>
      <c r="BQ507" s="49"/>
      <c r="BR507" s="49"/>
      <c r="BS507" s="49"/>
      <c r="BT507" s="49"/>
      <c r="BU507" s="49"/>
      <c r="BV507" s="49"/>
      <c r="BW507" s="49"/>
      <c r="BX507" s="49"/>
      <c r="BY507" s="49"/>
      <c r="BZ507" s="49"/>
      <c r="CA507" s="49"/>
      <c r="CB507" s="49"/>
      <c r="CC507" s="49"/>
      <c r="CD507" s="49"/>
      <c r="CE507" s="49"/>
      <c r="CF507" s="49"/>
      <c r="CG507" s="49"/>
      <c r="CH507" s="49"/>
      <c r="CI507" s="49"/>
      <c r="CJ507" s="49"/>
      <c r="CK507" s="49"/>
      <c r="CL507" s="49"/>
      <c r="CM507" s="49"/>
      <c r="CN507" s="49"/>
      <c r="CO507" s="49"/>
      <c r="CP507" s="49"/>
      <c r="CQ507" s="49"/>
      <c r="CR507" s="49"/>
      <c r="CS507" s="49"/>
      <c r="CT507" s="49"/>
      <c r="CU507" s="49"/>
      <c r="CV507" s="49"/>
      <c r="CW507" s="49"/>
      <c r="CX507" s="49"/>
      <c r="CY507" s="49"/>
      <c r="CZ507" s="49"/>
      <c r="DA507" s="49"/>
      <c r="DB507" s="49"/>
      <c r="DC507" s="49"/>
      <c r="DD507" s="49"/>
      <c r="DE507" s="49"/>
      <c r="DF507" s="49"/>
      <c r="DG507" s="49"/>
      <c r="DH507" s="49"/>
      <c r="DI507" s="49"/>
      <c r="DJ507" s="49"/>
      <c r="DK507" s="49"/>
      <c r="DL507" s="49"/>
      <c r="DM507" s="49"/>
      <c r="DN507" s="49"/>
      <c r="DO507" s="49"/>
      <c r="DP507" s="49"/>
      <c r="DQ507" s="49"/>
      <c r="DR507" s="49"/>
      <c r="DS507" s="49"/>
      <c r="DT507" s="49"/>
      <c r="DU507" s="49"/>
      <c r="DV507" s="49"/>
      <c r="DW507" s="49"/>
      <c r="DX507" s="49"/>
      <c r="DY507" s="49"/>
      <c r="DZ507" s="49"/>
      <c r="EA507" s="49"/>
      <c r="EB507" s="49"/>
      <c r="EC507" s="49"/>
      <c r="ED507" s="49"/>
      <c r="EE507" s="49"/>
      <c r="EF507" s="49"/>
      <c r="EG507" s="49"/>
      <c r="EH507" s="49"/>
      <c r="EI507" s="49"/>
      <c r="EJ507" s="49"/>
      <c r="EK507" s="49"/>
    </row>
    <row r="508" spans="1:141" s="103" customFormat="1" ht="12.75">
      <c r="A508" s="124" t="s">
        <v>31</v>
      </c>
      <c r="B508" s="124">
        <v>1</v>
      </c>
      <c r="C508" s="106" t="s">
        <v>12</v>
      </c>
      <c r="D508" s="64" t="s">
        <v>292</v>
      </c>
      <c r="E508" s="106" t="s">
        <v>260</v>
      </c>
      <c r="F508" s="124" t="s">
        <v>1</v>
      </c>
      <c r="G508" s="12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9"/>
      <c r="AM508" s="49"/>
      <c r="AN508" s="49"/>
      <c r="AO508" s="49"/>
      <c r="AP508" s="49"/>
      <c r="AQ508" s="49"/>
      <c r="AR508" s="49"/>
      <c r="AS508" s="49"/>
      <c r="AT508" s="49"/>
      <c r="AU508" s="49"/>
      <c r="AV508" s="49"/>
      <c r="AW508" s="49"/>
      <c r="AX508" s="49"/>
      <c r="AY508" s="49"/>
      <c r="AZ508" s="49"/>
      <c r="BA508" s="49"/>
      <c r="BB508" s="49"/>
      <c r="BC508" s="49"/>
      <c r="BD508" s="49"/>
      <c r="BE508" s="49"/>
      <c r="BF508" s="49"/>
      <c r="BG508" s="49"/>
      <c r="BH508" s="49"/>
      <c r="BI508" s="49"/>
      <c r="BJ508" s="49"/>
      <c r="BK508" s="49"/>
      <c r="BL508" s="49"/>
      <c r="BM508" s="49"/>
      <c r="BN508" s="49"/>
      <c r="BO508" s="49"/>
      <c r="BP508" s="49"/>
      <c r="BQ508" s="49"/>
      <c r="BR508" s="49"/>
      <c r="BS508" s="49"/>
      <c r="BT508" s="49"/>
      <c r="BU508" s="49"/>
      <c r="BV508" s="49"/>
      <c r="BW508" s="49"/>
      <c r="BX508" s="49"/>
      <c r="BY508" s="49"/>
      <c r="BZ508" s="49"/>
      <c r="CA508" s="49"/>
      <c r="CB508" s="49"/>
      <c r="CC508" s="49"/>
      <c r="CD508" s="49"/>
      <c r="CE508" s="49"/>
      <c r="CF508" s="49"/>
      <c r="CG508" s="49"/>
      <c r="CH508" s="49"/>
      <c r="CI508" s="49"/>
      <c r="CJ508" s="49"/>
      <c r="CK508" s="49"/>
      <c r="CL508" s="49"/>
      <c r="CM508" s="49"/>
      <c r="CN508" s="49"/>
      <c r="CO508" s="49"/>
      <c r="CP508" s="49"/>
      <c r="CQ508" s="49"/>
      <c r="CR508" s="49"/>
      <c r="CS508" s="49"/>
      <c r="CT508" s="49"/>
      <c r="CU508" s="49"/>
      <c r="CV508" s="49"/>
      <c r="CW508" s="49"/>
      <c r="CX508" s="49"/>
      <c r="CY508" s="49"/>
      <c r="CZ508" s="49"/>
      <c r="DA508" s="49"/>
      <c r="DB508" s="49"/>
      <c r="DC508" s="49"/>
      <c r="DD508" s="49"/>
      <c r="DE508" s="49"/>
      <c r="DF508" s="49"/>
      <c r="DG508" s="49"/>
      <c r="DH508" s="49"/>
      <c r="DI508" s="49"/>
      <c r="DJ508" s="49"/>
      <c r="DK508" s="49"/>
      <c r="DL508" s="49"/>
      <c r="DM508" s="49"/>
      <c r="DN508" s="49"/>
      <c r="DO508" s="49"/>
      <c r="DP508" s="49"/>
      <c r="DQ508" s="49"/>
      <c r="DR508" s="49"/>
      <c r="DS508" s="49"/>
      <c r="DT508" s="49"/>
      <c r="DU508" s="49"/>
      <c r="DV508" s="49"/>
      <c r="DW508" s="49"/>
      <c r="DX508" s="49"/>
      <c r="DY508" s="49"/>
      <c r="DZ508" s="49"/>
      <c r="EA508" s="49"/>
      <c r="EB508" s="49"/>
      <c r="EC508" s="49"/>
      <c r="ED508" s="49"/>
      <c r="EE508" s="49"/>
      <c r="EF508" s="49"/>
      <c r="EG508" s="49"/>
      <c r="EH508" s="49"/>
      <c r="EI508" s="49"/>
      <c r="EJ508" s="49"/>
      <c r="EK508" s="49"/>
    </row>
    <row r="509" spans="1:141" s="103" customFormat="1" ht="12.75">
      <c r="A509" s="123" t="s">
        <v>22</v>
      </c>
      <c r="B509" s="123">
        <v>1</v>
      </c>
      <c r="C509" s="114" t="s">
        <v>26</v>
      </c>
      <c r="D509" s="64" t="s">
        <v>520</v>
      </c>
      <c r="E509" s="114" t="s">
        <v>263</v>
      </c>
      <c r="F509" s="114" t="s">
        <v>486</v>
      </c>
      <c r="G509" s="12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9"/>
      <c r="AM509" s="49"/>
      <c r="AN509" s="49"/>
      <c r="AO509" s="49"/>
      <c r="AP509" s="49"/>
      <c r="AQ509" s="49"/>
      <c r="AR509" s="49"/>
      <c r="AS509" s="49"/>
      <c r="AT509" s="49"/>
      <c r="AU509" s="49"/>
      <c r="AV509" s="49"/>
      <c r="AW509" s="49"/>
      <c r="AX509" s="49"/>
      <c r="AY509" s="49"/>
      <c r="AZ509" s="49"/>
      <c r="BA509" s="49"/>
      <c r="BB509" s="49"/>
      <c r="BC509" s="49"/>
      <c r="BD509" s="49"/>
      <c r="BE509" s="49"/>
      <c r="BF509" s="49"/>
      <c r="BG509" s="49"/>
      <c r="BH509" s="49"/>
      <c r="BI509" s="49"/>
      <c r="BJ509" s="49"/>
      <c r="BK509" s="49"/>
      <c r="BL509" s="49"/>
      <c r="BM509" s="49"/>
      <c r="BN509" s="49"/>
      <c r="BO509" s="49"/>
      <c r="BP509" s="49"/>
      <c r="BQ509" s="49"/>
      <c r="BR509" s="49"/>
      <c r="BS509" s="49"/>
      <c r="BT509" s="49"/>
      <c r="BU509" s="49"/>
      <c r="BV509" s="49"/>
      <c r="BW509" s="49"/>
      <c r="BX509" s="49"/>
      <c r="BY509" s="49"/>
      <c r="BZ509" s="49"/>
      <c r="CA509" s="49"/>
      <c r="CB509" s="49"/>
      <c r="CC509" s="49"/>
      <c r="CD509" s="49"/>
      <c r="CE509" s="49"/>
      <c r="CF509" s="49"/>
      <c r="CG509" s="49"/>
      <c r="CH509" s="49"/>
      <c r="CI509" s="49"/>
      <c r="CJ509" s="49"/>
      <c r="CK509" s="49"/>
      <c r="CL509" s="49"/>
      <c r="CM509" s="49"/>
      <c r="CN509" s="49"/>
      <c r="CO509" s="49"/>
      <c r="CP509" s="49"/>
      <c r="CQ509" s="49"/>
      <c r="CR509" s="49"/>
      <c r="CS509" s="49"/>
      <c r="CT509" s="49"/>
      <c r="CU509" s="49"/>
      <c r="CV509" s="49"/>
      <c r="CW509" s="49"/>
      <c r="CX509" s="49"/>
      <c r="CY509" s="49"/>
      <c r="CZ509" s="49"/>
      <c r="DA509" s="49"/>
      <c r="DB509" s="49"/>
      <c r="DC509" s="49"/>
      <c r="DD509" s="49"/>
      <c r="DE509" s="49"/>
      <c r="DF509" s="49"/>
      <c r="DG509" s="49"/>
      <c r="DH509" s="49"/>
      <c r="DI509" s="49"/>
      <c r="DJ509" s="49"/>
      <c r="DK509" s="49"/>
      <c r="DL509" s="49"/>
      <c r="DM509" s="49"/>
      <c r="DN509" s="49"/>
      <c r="DO509" s="49"/>
      <c r="DP509" s="49"/>
      <c r="DQ509" s="49"/>
      <c r="DR509" s="49"/>
      <c r="DS509" s="49"/>
      <c r="DT509" s="49"/>
      <c r="DU509" s="49"/>
      <c r="DV509" s="49"/>
      <c r="DW509" s="49"/>
      <c r="DX509" s="49"/>
      <c r="DY509" s="49"/>
      <c r="DZ509" s="49"/>
      <c r="EA509" s="49"/>
      <c r="EB509" s="49"/>
      <c r="EC509" s="49"/>
      <c r="ED509" s="49"/>
      <c r="EE509" s="49"/>
      <c r="EF509" s="49"/>
      <c r="EG509" s="49"/>
      <c r="EH509" s="49"/>
      <c r="EI509" s="49"/>
      <c r="EJ509" s="49"/>
      <c r="EK509" s="49"/>
    </row>
    <row r="510" spans="1:141" s="103" customFormat="1" ht="12.75">
      <c r="A510" s="123" t="s">
        <v>8</v>
      </c>
      <c r="B510" s="123">
        <v>1</v>
      </c>
      <c r="C510" s="114" t="s">
        <v>9</v>
      </c>
      <c r="D510" s="64" t="s">
        <v>311</v>
      </c>
      <c r="E510" s="114" t="s">
        <v>263</v>
      </c>
      <c r="F510" s="114" t="s">
        <v>310</v>
      </c>
      <c r="G510" s="12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  <c r="AK510" s="49"/>
      <c r="AL510" s="49"/>
      <c r="AM510" s="49"/>
      <c r="AN510" s="49"/>
      <c r="AO510" s="49"/>
      <c r="AP510" s="49"/>
      <c r="AQ510" s="49"/>
      <c r="AR510" s="49"/>
      <c r="AS510" s="49"/>
      <c r="AT510" s="49"/>
      <c r="AU510" s="49"/>
      <c r="AV510" s="49"/>
      <c r="AW510" s="49"/>
      <c r="AX510" s="49"/>
      <c r="AY510" s="49"/>
      <c r="AZ510" s="49"/>
      <c r="BA510" s="49"/>
      <c r="BB510" s="49"/>
      <c r="BC510" s="49"/>
      <c r="BD510" s="49"/>
      <c r="BE510" s="49"/>
      <c r="BF510" s="49"/>
      <c r="BG510" s="49"/>
      <c r="BH510" s="49"/>
      <c r="BI510" s="49"/>
      <c r="BJ510" s="49"/>
      <c r="BK510" s="49"/>
      <c r="BL510" s="49"/>
      <c r="BM510" s="49"/>
      <c r="BN510" s="49"/>
      <c r="BO510" s="49"/>
      <c r="BP510" s="49"/>
      <c r="BQ510" s="49"/>
      <c r="BR510" s="49"/>
      <c r="BS510" s="49"/>
      <c r="BT510" s="49"/>
      <c r="BU510" s="49"/>
      <c r="BV510" s="49"/>
      <c r="BW510" s="49"/>
      <c r="BX510" s="49"/>
      <c r="BY510" s="49"/>
      <c r="BZ510" s="49"/>
      <c r="CA510" s="49"/>
      <c r="CB510" s="49"/>
      <c r="CC510" s="49"/>
      <c r="CD510" s="49"/>
      <c r="CE510" s="49"/>
      <c r="CF510" s="49"/>
      <c r="CG510" s="49"/>
      <c r="CH510" s="49"/>
      <c r="CI510" s="49"/>
      <c r="CJ510" s="49"/>
      <c r="CK510" s="49"/>
      <c r="CL510" s="49"/>
      <c r="CM510" s="49"/>
      <c r="CN510" s="49"/>
      <c r="CO510" s="49"/>
      <c r="CP510" s="49"/>
      <c r="CQ510" s="49"/>
      <c r="CR510" s="49"/>
      <c r="CS510" s="49"/>
      <c r="CT510" s="49"/>
      <c r="CU510" s="49"/>
      <c r="CV510" s="49"/>
      <c r="CW510" s="49"/>
      <c r="CX510" s="49"/>
      <c r="CY510" s="49"/>
      <c r="CZ510" s="49"/>
      <c r="DA510" s="49"/>
      <c r="DB510" s="49"/>
      <c r="DC510" s="49"/>
      <c r="DD510" s="49"/>
      <c r="DE510" s="49"/>
      <c r="DF510" s="49"/>
      <c r="DG510" s="49"/>
      <c r="DH510" s="49"/>
      <c r="DI510" s="49"/>
      <c r="DJ510" s="49"/>
      <c r="DK510" s="49"/>
      <c r="DL510" s="49"/>
      <c r="DM510" s="49"/>
      <c r="DN510" s="49"/>
      <c r="DO510" s="49"/>
      <c r="DP510" s="49"/>
      <c r="DQ510" s="49"/>
      <c r="DR510" s="49"/>
      <c r="DS510" s="49"/>
      <c r="DT510" s="49"/>
      <c r="DU510" s="49"/>
      <c r="DV510" s="49"/>
      <c r="DW510" s="49"/>
      <c r="DX510" s="49"/>
      <c r="DY510" s="49"/>
      <c r="DZ510" s="49"/>
      <c r="EA510" s="49"/>
      <c r="EB510" s="49"/>
      <c r="EC510" s="49"/>
      <c r="ED510" s="49"/>
      <c r="EE510" s="49"/>
      <c r="EF510" s="49"/>
      <c r="EG510" s="49"/>
      <c r="EH510" s="49"/>
      <c r="EI510" s="49"/>
      <c r="EJ510" s="49"/>
      <c r="EK510" s="49"/>
    </row>
    <row r="511" spans="1:141" s="103" customFormat="1" ht="12.75">
      <c r="A511" s="123" t="s">
        <v>17</v>
      </c>
      <c r="B511" s="123">
        <v>2</v>
      </c>
      <c r="C511" s="114" t="s">
        <v>18</v>
      </c>
      <c r="D511" s="64" t="s">
        <v>311</v>
      </c>
      <c r="E511" s="114" t="s">
        <v>263</v>
      </c>
      <c r="F511" s="114" t="s">
        <v>310</v>
      </c>
      <c r="G511" s="12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9"/>
      <c r="AM511" s="49"/>
      <c r="AN511" s="49"/>
      <c r="AO511" s="49"/>
      <c r="AP511" s="49"/>
      <c r="AQ511" s="49"/>
      <c r="AR511" s="49"/>
      <c r="AS511" s="49"/>
      <c r="AT511" s="49"/>
      <c r="AU511" s="49"/>
      <c r="AV511" s="49"/>
      <c r="AW511" s="49"/>
      <c r="AX511" s="49"/>
      <c r="AY511" s="49"/>
      <c r="AZ511" s="49"/>
      <c r="BA511" s="49"/>
      <c r="BB511" s="49"/>
      <c r="BC511" s="49"/>
      <c r="BD511" s="49"/>
      <c r="BE511" s="49"/>
      <c r="BF511" s="49"/>
      <c r="BG511" s="49"/>
      <c r="BH511" s="49"/>
      <c r="BI511" s="49"/>
      <c r="BJ511" s="49"/>
      <c r="BK511" s="49"/>
      <c r="BL511" s="49"/>
      <c r="BM511" s="49"/>
      <c r="BN511" s="49"/>
      <c r="BO511" s="49"/>
      <c r="BP511" s="49"/>
      <c r="BQ511" s="49"/>
      <c r="BR511" s="49"/>
      <c r="BS511" s="49"/>
      <c r="BT511" s="49"/>
      <c r="BU511" s="49"/>
      <c r="BV511" s="49"/>
      <c r="BW511" s="49"/>
      <c r="BX511" s="49"/>
      <c r="BY511" s="49"/>
      <c r="BZ511" s="49"/>
      <c r="CA511" s="49"/>
      <c r="CB511" s="49"/>
      <c r="CC511" s="49"/>
      <c r="CD511" s="49"/>
      <c r="CE511" s="49"/>
      <c r="CF511" s="49"/>
      <c r="CG511" s="49"/>
      <c r="CH511" s="49"/>
      <c r="CI511" s="49"/>
      <c r="CJ511" s="49"/>
      <c r="CK511" s="49"/>
      <c r="CL511" s="49"/>
      <c r="CM511" s="49"/>
      <c r="CN511" s="49"/>
      <c r="CO511" s="49"/>
      <c r="CP511" s="49"/>
      <c r="CQ511" s="49"/>
      <c r="CR511" s="49"/>
      <c r="CS511" s="49"/>
      <c r="CT511" s="49"/>
      <c r="CU511" s="49"/>
      <c r="CV511" s="49"/>
      <c r="CW511" s="49"/>
      <c r="CX511" s="49"/>
      <c r="CY511" s="49"/>
      <c r="CZ511" s="49"/>
      <c r="DA511" s="49"/>
      <c r="DB511" s="49"/>
      <c r="DC511" s="49"/>
      <c r="DD511" s="49"/>
      <c r="DE511" s="49"/>
      <c r="DF511" s="49"/>
      <c r="DG511" s="49"/>
      <c r="DH511" s="49"/>
      <c r="DI511" s="49"/>
      <c r="DJ511" s="49"/>
      <c r="DK511" s="49"/>
      <c r="DL511" s="49"/>
      <c r="DM511" s="49"/>
      <c r="DN511" s="49"/>
      <c r="DO511" s="49"/>
      <c r="DP511" s="49"/>
      <c r="DQ511" s="49"/>
      <c r="DR511" s="49"/>
      <c r="DS511" s="49"/>
      <c r="DT511" s="49"/>
      <c r="DU511" s="49"/>
      <c r="DV511" s="49"/>
      <c r="DW511" s="49"/>
      <c r="DX511" s="49"/>
      <c r="DY511" s="49"/>
      <c r="DZ511" s="49"/>
      <c r="EA511" s="49"/>
      <c r="EB511" s="49"/>
      <c r="EC511" s="49"/>
      <c r="ED511" s="49"/>
      <c r="EE511" s="49"/>
      <c r="EF511" s="49"/>
      <c r="EG511" s="49"/>
      <c r="EH511" s="49"/>
      <c r="EI511" s="49"/>
      <c r="EJ511" s="49"/>
      <c r="EK511" s="49"/>
    </row>
    <row r="512" spans="1:141" s="103" customFormat="1" ht="12.75">
      <c r="A512" s="124" t="s">
        <v>17</v>
      </c>
      <c r="B512" s="124">
        <v>2</v>
      </c>
      <c r="C512" s="106" t="s">
        <v>18</v>
      </c>
      <c r="D512" s="64" t="s">
        <v>311</v>
      </c>
      <c r="E512" s="106" t="s">
        <v>260</v>
      </c>
      <c r="F512" s="106" t="s">
        <v>309</v>
      </c>
      <c r="G512" s="12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9"/>
      <c r="AM512" s="49"/>
      <c r="AN512" s="49"/>
      <c r="AO512" s="49"/>
      <c r="AP512" s="49"/>
      <c r="AQ512" s="49"/>
      <c r="AR512" s="49"/>
      <c r="AS512" s="49"/>
      <c r="AT512" s="49"/>
      <c r="AU512" s="49"/>
      <c r="AV512" s="49"/>
      <c r="AW512" s="49"/>
      <c r="AX512" s="49"/>
      <c r="AY512" s="49"/>
      <c r="AZ512" s="49"/>
      <c r="BA512" s="49"/>
      <c r="BB512" s="49"/>
      <c r="BC512" s="49"/>
      <c r="BD512" s="49"/>
      <c r="BE512" s="49"/>
      <c r="BF512" s="49"/>
      <c r="BG512" s="49"/>
      <c r="BH512" s="49"/>
      <c r="BI512" s="49"/>
      <c r="BJ512" s="49"/>
      <c r="BK512" s="49"/>
      <c r="BL512" s="49"/>
      <c r="BM512" s="49"/>
      <c r="BN512" s="49"/>
      <c r="BO512" s="49"/>
      <c r="BP512" s="49"/>
      <c r="BQ512" s="49"/>
      <c r="BR512" s="49"/>
      <c r="BS512" s="49"/>
      <c r="BT512" s="49"/>
      <c r="BU512" s="49"/>
      <c r="BV512" s="49"/>
      <c r="BW512" s="49"/>
      <c r="BX512" s="49"/>
      <c r="BY512" s="49"/>
      <c r="BZ512" s="49"/>
      <c r="CA512" s="49"/>
      <c r="CB512" s="49"/>
      <c r="CC512" s="49"/>
      <c r="CD512" s="49"/>
      <c r="CE512" s="49"/>
      <c r="CF512" s="49"/>
      <c r="CG512" s="49"/>
      <c r="CH512" s="49"/>
      <c r="CI512" s="49"/>
      <c r="CJ512" s="49"/>
      <c r="CK512" s="49"/>
      <c r="CL512" s="49"/>
      <c r="CM512" s="49"/>
      <c r="CN512" s="49"/>
      <c r="CO512" s="49"/>
      <c r="CP512" s="49"/>
      <c r="CQ512" s="49"/>
      <c r="CR512" s="49"/>
      <c r="CS512" s="49"/>
      <c r="CT512" s="49"/>
      <c r="CU512" s="49"/>
      <c r="CV512" s="49"/>
      <c r="CW512" s="49"/>
      <c r="CX512" s="49"/>
      <c r="CY512" s="49"/>
      <c r="CZ512" s="49"/>
      <c r="DA512" s="49"/>
      <c r="DB512" s="49"/>
      <c r="DC512" s="49"/>
      <c r="DD512" s="49"/>
      <c r="DE512" s="49"/>
      <c r="DF512" s="49"/>
      <c r="DG512" s="49"/>
      <c r="DH512" s="49"/>
      <c r="DI512" s="49"/>
      <c r="DJ512" s="49"/>
      <c r="DK512" s="49"/>
      <c r="DL512" s="49"/>
      <c r="DM512" s="49"/>
      <c r="DN512" s="49"/>
      <c r="DO512" s="49"/>
      <c r="DP512" s="49"/>
      <c r="DQ512" s="49"/>
      <c r="DR512" s="49"/>
      <c r="DS512" s="49"/>
      <c r="DT512" s="49"/>
      <c r="DU512" s="49"/>
      <c r="DV512" s="49"/>
      <c r="DW512" s="49"/>
      <c r="DX512" s="49"/>
      <c r="DY512" s="49"/>
      <c r="DZ512" s="49"/>
      <c r="EA512" s="49"/>
      <c r="EB512" s="49"/>
      <c r="EC512" s="49"/>
      <c r="ED512" s="49"/>
      <c r="EE512" s="49"/>
      <c r="EF512" s="49"/>
      <c r="EG512" s="49"/>
      <c r="EH512" s="49"/>
      <c r="EI512" s="49"/>
      <c r="EJ512" s="49"/>
      <c r="EK512" s="49"/>
    </row>
    <row r="513" spans="1:141" s="103" customFormat="1" ht="12.75">
      <c r="A513" s="124" t="s">
        <v>17</v>
      </c>
      <c r="B513" s="124">
        <v>3</v>
      </c>
      <c r="C513" s="106" t="s">
        <v>18</v>
      </c>
      <c r="D513" s="64" t="s">
        <v>311</v>
      </c>
      <c r="E513" s="106" t="s">
        <v>260</v>
      </c>
      <c r="F513" s="106" t="s">
        <v>310</v>
      </c>
      <c r="G513" s="12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9"/>
      <c r="AM513" s="49"/>
      <c r="AN513" s="49"/>
      <c r="AO513" s="49"/>
      <c r="AP513" s="49"/>
      <c r="AQ513" s="49"/>
      <c r="AR513" s="49"/>
      <c r="AS513" s="49"/>
      <c r="AT513" s="49"/>
      <c r="AU513" s="49"/>
      <c r="AV513" s="49"/>
      <c r="AW513" s="49"/>
      <c r="AX513" s="49"/>
      <c r="AY513" s="49"/>
      <c r="AZ513" s="49"/>
      <c r="BA513" s="49"/>
      <c r="BB513" s="49"/>
      <c r="BC513" s="49"/>
      <c r="BD513" s="49"/>
      <c r="BE513" s="49"/>
      <c r="BF513" s="49"/>
      <c r="BG513" s="49"/>
      <c r="BH513" s="49"/>
      <c r="BI513" s="49"/>
      <c r="BJ513" s="49"/>
      <c r="BK513" s="49"/>
      <c r="BL513" s="49"/>
      <c r="BM513" s="49"/>
      <c r="BN513" s="49"/>
      <c r="BO513" s="49"/>
      <c r="BP513" s="49"/>
      <c r="BQ513" s="49"/>
      <c r="BR513" s="49"/>
      <c r="BS513" s="49"/>
      <c r="BT513" s="49"/>
      <c r="BU513" s="49"/>
      <c r="BV513" s="49"/>
      <c r="BW513" s="49"/>
      <c r="BX513" s="49"/>
      <c r="BY513" s="49"/>
      <c r="BZ513" s="49"/>
      <c r="CA513" s="49"/>
      <c r="CB513" s="49"/>
      <c r="CC513" s="49"/>
      <c r="CD513" s="49"/>
      <c r="CE513" s="49"/>
      <c r="CF513" s="49"/>
      <c r="CG513" s="49"/>
      <c r="CH513" s="49"/>
      <c r="CI513" s="49"/>
      <c r="CJ513" s="49"/>
      <c r="CK513" s="49"/>
      <c r="CL513" s="49"/>
      <c r="CM513" s="49"/>
      <c r="CN513" s="49"/>
      <c r="CO513" s="49"/>
      <c r="CP513" s="49"/>
      <c r="CQ513" s="49"/>
      <c r="CR513" s="49"/>
      <c r="CS513" s="49"/>
      <c r="CT513" s="49"/>
      <c r="CU513" s="49"/>
      <c r="CV513" s="49"/>
      <c r="CW513" s="49"/>
      <c r="CX513" s="49"/>
      <c r="CY513" s="49"/>
      <c r="CZ513" s="49"/>
      <c r="DA513" s="49"/>
      <c r="DB513" s="49"/>
      <c r="DC513" s="49"/>
      <c r="DD513" s="49"/>
      <c r="DE513" s="49"/>
      <c r="DF513" s="49"/>
      <c r="DG513" s="49"/>
      <c r="DH513" s="49"/>
      <c r="DI513" s="49"/>
      <c r="DJ513" s="49"/>
      <c r="DK513" s="49"/>
      <c r="DL513" s="49"/>
      <c r="DM513" s="49"/>
      <c r="DN513" s="49"/>
      <c r="DO513" s="49"/>
      <c r="DP513" s="49"/>
      <c r="DQ513" s="49"/>
      <c r="DR513" s="49"/>
      <c r="DS513" s="49"/>
      <c r="DT513" s="49"/>
      <c r="DU513" s="49"/>
      <c r="DV513" s="49"/>
      <c r="DW513" s="49"/>
      <c r="DX513" s="49"/>
      <c r="DY513" s="49"/>
      <c r="DZ513" s="49"/>
      <c r="EA513" s="49"/>
      <c r="EB513" s="49"/>
      <c r="EC513" s="49"/>
      <c r="ED513" s="49"/>
      <c r="EE513" s="49"/>
      <c r="EF513" s="49"/>
      <c r="EG513" s="49"/>
      <c r="EH513" s="49"/>
      <c r="EI513" s="49"/>
      <c r="EJ513" s="49"/>
      <c r="EK513" s="49"/>
    </row>
    <row r="514" spans="1:141" s="103" customFormat="1" ht="12.75">
      <c r="A514" s="124" t="s">
        <v>17</v>
      </c>
      <c r="B514" s="124">
        <v>1</v>
      </c>
      <c r="C514" s="106" t="s">
        <v>18</v>
      </c>
      <c r="D514" s="64" t="s">
        <v>335</v>
      </c>
      <c r="E514" s="106" t="s">
        <v>260</v>
      </c>
      <c r="F514" s="106" t="s">
        <v>310</v>
      </c>
      <c r="G514" s="12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  <c r="AL514" s="49"/>
      <c r="AM514" s="49"/>
      <c r="AN514" s="49"/>
      <c r="AO514" s="49"/>
      <c r="AP514" s="49"/>
      <c r="AQ514" s="49"/>
      <c r="AR514" s="49"/>
      <c r="AS514" s="49"/>
      <c r="AT514" s="49"/>
      <c r="AU514" s="49"/>
      <c r="AV514" s="49"/>
      <c r="AW514" s="49"/>
      <c r="AX514" s="49"/>
      <c r="AY514" s="49"/>
      <c r="AZ514" s="49"/>
      <c r="BA514" s="49"/>
      <c r="BB514" s="49"/>
      <c r="BC514" s="49"/>
      <c r="BD514" s="49"/>
      <c r="BE514" s="49"/>
      <c r="BF514" s="49"/>
      <c r="BG514" s="49"/>
      <c r="BH514" s="49"/>
      <c r="BI514" s="49"/>
      <c r="BJ514" s="49"/>
      <c r="BK514" s="49"/>
      <c r="BL514" s="49"/>
      <c r="BM514" s="49"/>
      <c r="BN514" s="49"/>
      <c r="BO514" s="49"/>
      <c r="BP514" s="49"/>
      <c r="BQ514" s="49"/>
      <c r="BR514" s="49"/>
      <c r="BS514" s="49"/>
      <c r="BT514" s="49"/>
      <c r="BU514" s="49"/>
      <c r="BV514" s="49"/>
      <c r="BW514" s="49"/>
      <c r="BX514" s="49"/>
      <c r="BY514" s="49"/>
      <c r="BZ514" s="49"/>
      <c r="CA514" s="49"/>
      <c r="CB514" s="49"/>
      <c r="CC514" s="49"/>
      <c r="CD514" s="49"/>
      <c r="CE514" s="49"/>
      <c r="CF514" s="49"/>
      <c r="CG514" s="49"/>
      <c r="CH514" s="49"/>
      <c r="CI514" s="49"/>
      <c r="CJ514" s="49"/>
      <c r="CK514" s="49"/>
      <c r="CL514" s="49"/>
      <c r="CM514" s="49"/>
      <c r="CN514" s="49"/>
      <c r="CO514" s="49"/>
      <c r="CP514" s="49"/>
      <c r="CQ514" s="49"/>
      <c r="CR514" s="49"/>
      <c r="CS514" s="49"/>
      <c r="CT514" s="49"/>
      <c r="CU514" s="49"/>
      <c r="CV514" s="49"/>
      <c r="CW514" s="49"/>
      <c r="CX514" s="49"/>
      <c r="CY514" s="49"/>
      <c r="CZ514" s="49"/>
      <c r="DA514" s="49"/>
      <c r="DB514" s="49"/>
      <c r="DC514" s="49"/>
      <c r="DD514" s="49"/>
      <c r="DE514" s="49"/>
      <c r="DF514" s="49"/>
      <c r="DG514" s="49"/>
      <c r="DH514" s="49"/>
      <c r="DI514" s="49"/>
      <c r="DJ514" s="49"/>
      <c r="DK514" s="49"/>
      <c r="DL514" s="49"/>
      <c r="DM514" s="49"/>
      <c r="DN514" s="49"/>
      <c r="DO514" s="49"/>
      <c r="DP514" s="49"/>
      <c r="DQ514" s="49"/>
      <c r="DR514" s="49"/>
      <c r="DS514" s="49"/>
      <c r="DT514" s="49"/>
      <c r="DU514" s="49"/>
      <c r="DV514" s="49"/>
      <c r="DW514" s="49"/>
      <c r="DX514" s="49"/>
      <c r="DY514" s="49"/>
      <c r="DZ514" s="49"/>
      <c r="EA514" s="49"/>
      <c r="EB514" s="49"/>
      <c r="EC514" s="49"/>
      <c r="ED514" s="49"/>
      <c r="EE514" s="49"/>
      <c r="EF514" s="49"/>
      <c r="EG514" s="49"/>
      <c r="EH514" s="49"/>
      <c r="EI514" s="49"/>
      <c r="EJ514" s="49"/>
      <c r="EK514" s="49"/>
    </row>
    <row r="515" spans="1:141" s="103" customFormat="1" ht="12.75">
      <c r="A515" s="127" t="s">
        <v>15</v>
      </c>
      <c r="B515" s="127">
        <v>1</v>
      </c>
      <c r="C515" s="128" t="s">
        <v>16</v>
      </c>
      <c r="D515" s="64" t="s">
        <v>285</v>
      </c>
      <c r="E515" s="128"/>
      <c r="F515" s="128" t="s">
        <v>454</v>
      </c>
      <c r="G515" s="12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49"/>
      <c r="AS515" s="49"/>
      <c r="AT515" s="49"/>
      <c r="AU515" s="49"/>
      <c r="AV515" s="49"/>
      <c r="AW515" s="49"/>
      <c r="AX515" s="49"/>
      <c r="AY515" s="49"/>
      <c r="AZ515" s="49"/>
      <c r="BA515" s="49"/>
      <c r="BB515" s="49"/>
      <c r="BC515" s="49"/>
      <c r="BD515" s="49"/>
      <c r="BE515" s="49"/>
      <c r="BF515" s="49"/>
      <c r="BG515" s="49"/>
      <c r="BH515" s="49"/>
      <c r="BI515" s="49"/>
      <c r="BJ515" s="49"/>
      <c r="BK515" s="49"/>
      <c r="BL515" s="49"/>
      <c r="BM515" s="49"/>
      <c r="BN515" s="49"/>
      <c r="BO515" s="49"/>
      <c r="BP515" s="49"/>
      <c r="BQ515" s="49"/>
      <c r="BR515" s="49"/>
      <c r="BS515" s="49"/>
      <c r="BT515" s="49"/>
      <c r="BU515" s="49"/>
      <c r="BV515" s="49"/>
      <c r="BW515" s="49"/>
      <c r="BX515" s="49"/>
      <c r="BY515" s="49"/>
      <c r="BZ515" s="49"/>
      <c r="CA515" s="49"/>
      <c r="CB515" s="49"/>
      <c r="CC515" s="49"/>
      <c r="CD515" s="49"/>
      <c r="CE515" s="49"/>
      <c r="CF515" s="49"/>
      <c r="CG515" s="49"/>
      <c r="CH515" s="49"/>
      <c r="CI515" s="49"/>
      <c r="CJ515" s="49"/>
      <c r="CK515" s="49"/>
      <c r="CL515" s="49"/>
      <c r="CM515" s="49"/>
      <c r="CN515" s="49"/>
      <c r="CO515" s="49"/>
      <c r="CP515" s="49"/>
      <c r="CQ515" s="49"/>
      <c r="CR515" s="49"/>
      <c r="CS515" s="49"/>
      <c r="CT515" s="49"/>
      <c r="CU515" s="49"/>
      <c r="CV515" s="49"/>
      <c r="CW515" s="49"/>
      <c r="CX515" s="49"/>
      <c r="CY515" s="49"/>
      <c r="CZ515" s="49"/>
      <c r="DA515" s="49"/>
      <c r="DB515" s="49"/>
      <c r="DC515" s="49"/>
      <c r="DD515" s="49"/>
      <c r="DE515" s="49"/>
      <c r="DF515" s="49"/>
      <c r="DG515" s="49"/>
      <c r="DH515" s="49"/>
      <c r="DI515" s="49"/>
      <c r="DJ515" s="49"/>
      <c r="DK515" s="49"/>
      <c r="DL515" s="49"/>
      <c r="DM515" s="49"/>
      <c r="DN515" s="49"/>
      <c r="DO515" s="49"/>
      <c r="DP515" s="49"/>
      <c r="DQ515" s="49"/>
      <c r="DR515" s="49"/>
      <c r="DS515" s="49"/>
      <c r="DT515" s="49"/>
      <c r="DU515" s="49"/>
      <c r="DV515" s="49"/>
      <c r="DW515" s="49"/>
      <c r="DX515" s="49"/>
      <c r="DY515" s="49"/>
      <c r="DZ515" s="49"/>
      <c r="EA515" s="49"/>
      <c r="EB515" s="49"/>
      <c r="EC515" s="49"/>
      <c r="ED515" s="49"/>
      <c r="EE515" s="49"/>
      <c r="EF515" s="49"/>
      <c r="EG515" s="49"/>
      <c r="EH515" s="49"/>
      <c r="EI515" s="49"/>
      <c r="EJ515" s="49"/>
      <c r="EK515" s="49"/>
    </row>
    <row r="516" spans="1:141" s="103" customFormat="1" ht="12.75">
      <c r="A516" s="123" t="s">
        <v>22</v>
      </c>
      <c r="B516" s="123">
        <v>1</v>
      </c>
      <c r="C516" s="114" t="s">
        <v>341</v>
      </c>
      <c r="D516" s="64" t="s">
        <v>285</v>
      </c>
      <c r="E516" s="114" t="s">
        <v>263</v>
      </c>
      <c r="F516" s="114" t="s">
        <v>452</v>
      </c>
      <c r="G516" s="12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9"/>
      <c r="AM516" s="49"/>
      <c r="AN516" s="49"/>
      <c r="AO516" s="49"/>
      <c r="AP516" s="49"/>
      <c r="AQ516" s="49"/>
      <c r="AR516" s="49"/>
      <c r="AS516" s="49"/>
      <c r="AT516" s="49"/>
      <c r="AU516" s="49"/>
      <c r="AV516" s="49"/>
      <c r="AW516" s="49"/>
      <c r="AX516" s="49"/>
      <c r="AY516" s="49"/>
      <c r="AZ516" s="49"/>
      <c r="BA516" s="49"/>
      <c r="BB516" s="49"/>
      <c r="BC516" s="49"/>
      <c r="BD516" s="49"/>
      <c r="BE516" s="49"/>
      <c r="BF516" s="49"/>
      <c r="BG516" s="49"/>
      <c r="BH516" s="49"/>
      <c r="BI516" s="49"/>
      <c r="BJ516" s="49"/>
      <c r="BK516" s="49"/>
      <c r="BL516" s="49"/>
      <c r="BM516" s="49"/>
      <c r="BN516" s="49"/>
      <c r="BO516" s="49"/>
      <c r="BP516" s="49"/>
      <c r="BQ516" s="49"/>
      <c r="BR516" s="49"/>
      <c r="BS516" s="49"/>
      <c r="BT516" s="49"/>
      <c r="BU516" s="49"/>
      <c r="BV516" s="49"/>
      <c r="BW516" s="49"/>
      <c r="BX516" s="49"/>
      <c r="BY516" s="49"/>
      <c r="BZ516" s="49"/>
      <c r="CA516" s="49"/>
      <c r="CB516" s="49"/>
      <c r="CC516" s="49"/>
      <c r="CD516" s="49"/>
      <c r="CE516" s="49"/>
      <c r="CF516" s="49"/>
      <c r="CG516" s="49"/>
      <c r="CH516" s="49"/>
      <c r="CI516" s="49"/>
      <c r="CJ516" s="49"/>
      <c r="CK516" s="49"/>
      <c r="CL516" s="49"/>
      <c r="CM516" s="49"/>
      <c r="CN516" s="49"/>
      <c r="CO516" s="49"/>
      <c r="CP516" s="49"/>
      <c r="CQ516" s="49"/>
      <c r="CR516" s="49"/>
      <c r="CS516" s="49"/>
      <c r="CT516" s="49"/>
      <c r="CU516" s="49"/>
      <c r="CV516" s="49"/>
      <c r="CW516" s="49"/>
      <c r="CX516" s="49"/>
      <c r="CY516" s="49"/>
      <c r="CZ516" s="49"/>
      <c r="DA516" s="49"/>
      <c r="DB516" s="49"/>
      <c r="DC516" s="49"/>
      <c r="DD516" s="49"/>
      <c r="DE516" s="49"/>
      <c r="DF516" s="49"/>
      <c r="DG516" s="49"/>
      <c r="DH516" s="49"/>
      <c r="DI516" s="49"/>
      <c r="DJ516" s="49"/>
      <c r="DK516" s="49"/>
      <c r="DL516" s="49"/>
      <c r="DM516" s="49"/>
      <c r="DN516" s="49"/>
      <c r="DO516" s="49"/>
      <c r="DP516" s="49"/>
      <c r="DQ516" s="49"/>
      <c r="DR516" s="49"/>
      <c r="DS516" s="49"/>
      <c r="DT516" s="49"/>
      <c r="DU516" s="49"/>
      <c r="DV516" s="49"/>
      <c r="DW516" s="49"/>
      <c r="DX516" s="49"/>
      <c r="DY516" s="49"/>
      <c r="DZ516" s="49"/>
      <c r="EA516" s="49"/>
      <c r="EB516" s="49"/>
      <c r="EC516" s="49"/>
      <c r="ED516" s="49"/>
      <c r="EE516" s="49"/>
      <c r="EF516" s="49"/>
      <c r="EG516" s="49"/>
      <c r="EH516" s="49"/>
      <c r="EI516" s="49"/>
      <c r="EJ516" s="49"/>
      <c r="EK516" s="49"/>
    </row>
    <row r="517" spans="1:141" s="103" customFormat="1" ht="12.75">
      <c r="A517" s="124" t="s">
        <v>22</v>
      </c>
      <c r="B517" s="124">
        <v>1</v>
      </c>
      <c r="C517" s="106" t="s">
        <v>341</v>
      </c>
      <c r="D517" s="64" t="s">
        <v>285</v>
      </c>
      <c r="E517" s="106" t="s">
        <v>260</v>
      </c>
      <c r="F517" s="106" t="s">
        <v>488</v>
      </c>
      <c r="G517" s="12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K517" s="49"/>
      <c r="AL517" s="49"/>
      <c r="AM517" s="49"/>
      <c r="AN517" s="49"/>
      <c r="AO517" s="49"/>
      <c r="AP517" s="49"/>
      <c r="AQ517" s="49"/>
      <c r="AR517" s="49"/>
      <c r="AS517" s="49"/>
      <c r="AT517" s="49"/>
      <c r="AU517" s="49"/>
      <c r="AV517" s="49"/>
      <c r="AW517" s="49"/>
      <c r="AX517" s="49"/>
      <c r="AY517" s="49"/>
      <c r="AZ517" s="49"/>
      <c r="BA517" s="49"/>
      <c r="BB517" s="49"/>
      <c r="BC517" s="49"/>
      <c r="BD517" s="49"/>
      <c r="BE517" s="49"/>
      <c r="BF517" s="49"/>
      <c r="BG517" s="49"/>
      <c r="BH517" s="49"/>
      <c r="BI517" s="49"/>
      <c r="BJ517" s="49"/>
      <c r="BK517" s="49"/>
      <c r="BL517" s="49"/>
      <c r="BM517" s="49"/>
      <c r="BN517" s="49"/>
      <c r="BO517" s="49"/>
      <c r="BP517" s="49"/>
      <c r="BQ517" s="49"/>
      <c r="BR517" s="49"/>
      <c r="BS517" s="49"/>
      <c r="BT517" s="49"/>
      <c r="BU517" s="49"/>
      <c r="BV517" s="49"/>
      <c r="BW517" s="49"/>
      <c r="BX517" s="49"/>
      <c r="BY517" s="49"/>
      <c r="BZ517" s="49"/>
      <c r="CA517" s="49"/>
      <c r="CB517" s="49"/>
      <c r="CC517" s="49"/>
      <c r="CD517" s="49"/>
      <c r="CE517" s="49"/>
      <c r="CF517" s="49"/>
      <c r="CG517" s="49"/>
      <c r="CH517" s="49"/>
      <c r="CI517" s="49"/>
      <c r="CJ517" s="49"/>
      <c r="CK517" s="49"/>
      <c r="CL517" s="49"/>
      <c r="CM517" s="49"/>
      <c r="CN517" s="49"/>
      <c r="CO517" s="49"/>
      <c r="CP517" s="49"/>
      <c r="CQ517" s="49"/>
      <c r="CR517" s="49"/>
      <c r="CS517" s="49"/>
      <c r="CT517" s="49"/>
      <c r="CU517" s="49"/>
      <c r="CV517" s="49"/>
      <c r="CW517" s="49"/>
      <c r="CX517" s="49"/>
      <c r="CY517" s="49"/>
      <c r="CZ517" s="49"/>
      <c r="DA517" s="49"/>
      <c r="DB517" s="49"/>
      <c r="DC517" s="49"/>
      <c r="DD517" s="49"/>
      <c r="DE517" s="49"/>
      <c r="DF517" s="49"/>
      <c r="DG517" s="49"/>
      <c r="DH517" s="49"/>
      <c r="DI517" s="49"/>
      <c r="DJ517" s="49"/>
      <c r="DK517" s="49"/>
      <c r="DL517" s="49"/>
      <c r="DM517" s="49"/>
      <c r="DN517" s="49"/>
      <c r="DO517" s="49"/>
      <c r="DP517" s="49"/>
      <c r="DQ517" s="49"/>
      <c r="DR517" s="49"/>
      <c r="DS517" s="49"/>
      <c r="DT517" s="49"/>
      <c r="DU517" s="49"/>
      <c r="DV517" s="49"/>
      <c r="DW517" s="49"/>
      <c r="DX517" s="49"/>
      <c r="DY517" s="49"/>
      <c r="DZ517" s="49"/>
      <c r="EA517" s="49"/>
      <c r="EB517" s="49"/>
      <c r="EC517" s="49"/>
      <c r="ED517" s="49"/>
      <c r="EE517" s="49"/>
      <c r="EF517" s="49"/>
      <c r="EG517" s="49"/>
      <c r="EH517" s="49"/>
      <c r="EI517" s="49"/>
      <c r="EJ517" s="49"/>
      <c r="EK517" s="49"/>
    </row>
    <row r="518" spans="1:141" s="103" customFormat="1" ht="12.75">
      <c r="A518" s="123" t="s">
        <v>22</v>
      </c>
      <c r="B518" s="123">
        <v>4</v>
      </c>
      <c r="C518" s="114" t="s">
        <v>25</v>
      </c>
      <c r="D518" s="64" t="s">
        <v>285</v>
      </c>
      <c r="E518" s="114" t="s">
        <v>263</v>
      </c>
      <c r="F518" s="114" t="s">
        <v>389</v>
      </c>
      <c r="G518" s="12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9"/>
      <c r="AM518" s="49"/>
      <c r="AN518" s="49"/>
      <c r="AO518" s="49"/>
      <c r="AP518" s="49"/>
      <c r="AQ518" s="49"/>
      <c r="AR518" s="49"/>
      <c r="AS518" s="49"/>
      <c r="AT518" s="49"/>
      <c r="AU518" s="49"/>
      <c r="AV518" s="49"/>
      <c r="AW518" s="49"/>
      <c r="AX518" s="49"/>
      <c r="AY518" s="49"/>
      <c r="AZ518" s="49"/>
      <c r="BA518" s="49"/>
      <c r="BB518" s="49"/>
      <c r="BC518" s="49"/>
      <c r="BD518" s="49"/>
      <c r="BE518" s="49"/>
      <c r="BF518" s="49"/>
      <c r="BG518" s="49"/>
      <c r="BH518" s="49"/>
      <c r="BI518" s="49"/>
      <c r="BJ518" s="49"/>
      <c r="BK518" s="49"/>
      <c r="BL518" s="49"/>
      <c r="BM518" s="49"/>
      <c r="BN518" s="49"/>
      <c r="BO518" s="49"/>
      <c r="BP518" s="49"/>
      <c r="BQ518" s="49"/>
      <c r="BR518" s="49"/>
      <c r="BS518" s="49"/>
      <c r="BT518" s="49"/>
      <c r="BU518" s="49"/>
      <c r="BV518" s="49"/>
      <c r="BW518" s="49"/>
      <c r="BX518" s="49"/>
      <c r="BY518" s="49"/>
      <c r="BZ518" s="49"/>
      <c r="CA518" s="49"/>
      <c r="CB518" s="49"/>
      <c r="CC518" s="49"/>
      <c r="CD518" s="49"/>
      <c r="CE518" s="49"/>
      <c r="CF518" s="49"/>
      <c r="CG518" s="49"/>
      <c r="CH518" s="49"/>
      <c r="CI518" s="49"/>
      <c r="CJ518" s="49"/>
      <c r="CK518" s="49"/>
      <c r="CL518" s="49"/>
      <c r="CM518" s="49"/>
      <c r="CN518" s="49"/>
      <c r="CO518" s="49"/>
      <c r="CP518" s="49"/>
      <c r="CQ518" s="49"/>
      <c r="CR518" s="49"/>
      <c r="CS518" s="49"/>
      <c r="CT518" s="49"/>
      <c r="CU518" s="49"/>
      <c r="CV518" s="49"/>
      <c r="CW518" s="49"/>
      <c r="CX518" s="49"/>
      <c r="CY518" s="49"/>
      <c r="CZ518" s="49"/>
      <c r="DA518" s="49"/>
      <c r="DB518" s="49"/>
      <c r="DC518" s="49"/>
      <c r="DD518" s="49"/>
      <c r="DE518" s="49"/>
      <c r="DF518" s="49"/>
      <c r="DG518" s="49"/>
      <c r="DH518" s="49"/>
      <c r="DI518" s="49"/>
      <c r="DJ518" s="49"/>
      <c r="DK518" s="49"/>
      <c r="DL518" s="49"/>
      <c r="DM518" s="49"/>
      <c r="DN518" s="49"/>
      <c r="DO518" s="49"/>
      <c r="DP518" s="49"/>
      <c r="DQ518" s="49"/>
      <c r="DR518" s="49"/>
      <c r="DS518" s="49"/>
      <c r="DT518" s="49"/>
      <c r="DU518" s="49"/>
      <c r="DV518" s="49"/>
      <c r="DW518" s="49"/>
      <c r="DX518" s="49"/>
      <c r="DY518" s="49"/>
      <c r="DZ518" s="49"/>
      <c r="EA518" s="49"/>
      <c r="EB518" s="49"/>
      <c r="EC518" s="49"/>
      <c r="ED518" s="49"/>
      <c r="EE518" s="49"/>
      <c r="EF518" s="49"/>
      <c r="EG518" s="49"/>
      <c r="EH518" s="49"/>
      <c r="EI518" s="49"/>
      <c r="EJ518" s="49"/>
      <c r="EK518" s="49"/>
    </row>
    <row r="519" spans="1:141" s="103" customFormat="1" ht="12.75">
      <c r="A519" s="123" t="s">
        <v>22</v>
      </c>
      <c r="B519" s="123">
        <v>1</v>
      </c>
      <c r="C519" s="114" t="s">
        <v>25</v>
      </c>
      <c r="D519" s="64" t="s">
        <v>285</v>
      </c>
      <c r="E519" s="114" t="s">
        <v>263</v>
      </c>
      <c r="F519" s="114" t="s">
        <v>486</v>
      </c>
      <c r="G519" s="12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K519" s="49"/>
      <c r="AL519" s="49"/>
      <c r="AM519" s="49"/>
      <c r="AN519" s="49"/>
      <c r="AO519" s="49"/>
      <c r="AP519" s="49"/>
      <c r="AQ519" s="49"/>
      <c r="AR519" s="49"/>
      <c r="AS519" s="49"/>
      <c r="AT519" s="49"/>
      <c r="AU519" s="49"/>
      <c r="AV519" s="49"/>
      <c r="AW519" s="49"/>
      <c r="AX519" s="49"/>
      <c r="AY519" s="49"/>
      <c r="AZ519" s="49"/>
      <c r="BA519" s="49"/>
      <c r="BB519" s="49"/>
      <c r="BC519" s="49"/>
      <c r="BD519" s="49"/>
      <c r="BE519" s="49"/>
      <c r="BF519" s="49"/>
      <c r="BG519" s="49"/>
      <c r="BH519" s="49"/>
      <c r="BI519" s="49"/>
      <c r="BJ519" s="49"/>
      <c r="BK519" s="49"/>
      <c r="BL519" s="49"/>
      <c r="BM519" s="49"/>
      <c r="BN519" s="49"/>
      <c r="BO519" s="49"/>
      <c r="BP519" s="49"/>
      <c r="BQ519" s="49"/>
      <c r="BR519" s="49"/>
      <c r="BS519" s="49"/>
      <c r="BT519" s="49"/>
      <c r="BU519" s="49"/>
      <c r="BV519" s="49"/>
      <c r="BW519" s="49"/>
      <c r="BX519" s="49"/>
      <c r="BY519" s="49"/>
      <c r="BZ519" s="49"/>
      <c r="CA519" s="49"/>
      <c r="CB519" s="49"/>
      <c r="CC519" s="49"/>
      <c r="CD519" s="49"/>
      <c r="CE519" s="49"/>
      <c r="CF519" s="49"/>
      <c r="CG519" s="49"/>
      <c r="CH519" s="49"/>
      <c r="CI519" s="49"/>
      <c r="CJ519" s="49"/>
      <c r="CK519" s="49"/>
      <c r="CL519" s="49"/>
      <c r="CM519" s="49"/>
      <c r="CN519" s="49"/>
      <c r="CO519" s="49"/>
      <c r="CP519" s="49"/>
      <c r="CQ519" s="49"/>
      <c r="CR519" s="49"/>
      <c r="CS519" s="49"/>
      <c r="CT519" s="49"/>
      <c r="CU519" s="49"/>
      <c r="CV519" s="49"/>
      <c r="CW519" s="49"/>
      <c r="CX519" s="49"/>
      <c r="CY519" s="49"/>
      <c r="CZ519" s="49"/>
      <c r="DA519" s="49"/>
      <c r="DB519" s="49"/>
      <c r="DC519" s="49"/>
      <c r="DD519" s="49"/>
      <c r="DE519" s="49"/>
      <c r="DF519" s="49"/>
      <c r="DG519" s="49"/>
      <c r="DH519" s="49"/>
      <c r="DI519" s="49"/>
      <c r="DJ519" s="49"/>
      <c r="DK519" s="49"/>
      <c r="DL519" s="49"/>
      <c r="DM519" s="49"/>
      <c r="DN519" s="49"/>
      <c r="DO519" s="49"/>
      <c r="DP519" s="49"/>
      <c r="DQ519" s="49"/>
      <c r="DR519" s="49"/>
      <c r="DS519" s="49"/>
      <c r="DT519" s="49"/>
      <c r="DU519" s="49"/>
      <c r="DV519" s="49"/>
      <c r="DW519" s="49"/>
      <c r="DX519" s="49"/>
      <c r="DY519" s="49"/>
      <c r="DZ519" s="49"/>
      <c r="EA519" s="49"/>
      <c r="EB519" s="49"/>
      <c r="EC519" s="49"/>
      <c r="ED519" s="49"/>
      <c r="EE519" s="49"/>
      <c r="EF519" s="49"/>
      <c r="EG519" s="49"/>
      <c r="EH519" s="49"/>
      <c r="EI519" s="49"/>
      <c r="EJ519" s="49"/>
      <c r="EK519" s="49"/>
    </row>
    <row r="520" spans="1:7" ht="12.75">
      <c r="A520" s="123" t="s">
        <v>22</v>
      </c>
      <c r="B520" s="123">
        <v>1</v>
      </c>
      <c r="C520" s="114" t="s">
        <v>25</v>
      </c>
      <c r="D520" s="64" t="s">
        <v>285</v>
      </c>
      <c r="E520" s="114" t="s">
        <v>263</v>
      </c>
      <c r="F520" s="114" t="s">
        <v>488</v>
      </c>
      <c r="G520" s="129"/>
    </row>
    <row r="521" spans="1:7" ht="12.75">
      <c r="A521" s="123" t="s">
        <v>22</v>
      </c>
      <c r="B521" s="123">
        <v>1</v>
      </c>
      <c r="C521" s="114" t="s">
        <v>26</v>
      </c>
      <c r="D521" s="64" t="s">
        <v>285</v>
      </c>
      <c r="E521" s="114" t="s">
        <v>263</v>
      </c>
      <c r="F521" s="123" t="s">
        <v>1</v>
      </c>
      <c r="G521" s="129"/>
    </row>
    <row r="522" spans="1:7" ht="12.75">
      <c r="A522" s="123" t="s">
        <v>22</v>
      </c>
      <c r="B522" s="123">
        <v>1</v>
      </c>
      <c r="C522" s="114" t="s">
        <v>26</v>
      </c>
      <c r="D522" s="64" t="s">
        <v>285</v>
      </c>
      <c r="E522" s="114" t="s">
        <v>263</v>
      </c>
      <c r="F522" s="114" t="s">
        <v>309</v>
      </c>
      <c r="G522" s="129"/>
    </row>
    <row r="523" spans="1:7" ht="12.75">
      <c r="A523" s="123" t="s">
        <v>22</v>
      </c>
      <c r="B523" s="123">
        <v>1</v>
      </c>
      <c r="C523" s="114" t="s">
        <v>26</v>
      </c>
      <c r="D523" s="64" t="s">
        <v>285</v>
      </c>
      <c r="E523" s="114" t="s">
        <v>263</v>
      </c>
      <c r="F523" s="114" t="s">
        <v>389</v>
      </c>
      <c r="G523" s="129"/>
    </row>
    <row r="524" spans="1:7" ht="12.75">
      <c r="A524" s="123" t="s">
        <v>22</v>
      </c>
      <c r="B524" s="123">
        <v>2</v>
      </c>
      <c r="C524" s="114" t="s">
        <v>26</v>
      </c>
      <c r="D524" s="64" t="s">
        <v>285</v>
      </c>
      <c r="E524" s="114" t="s">
        <v>263</v>
      </c>
      <c r="F524" s="114" t="s">
        <v>486</v>
      </c>
      <c r="G524" s="129"/>
    </row>
    <row r="525" spans="1:7" ht="12.75">
      <c r="A525" s="124" t="s">
        <v>22</v>
      </c>
      <c r="B525" s="124">
        <v>1</v>
      </c>
      <c r="C525" s="106" t="s">
        <v>28</v>
      </c>
      <c r="D525" s="64" t="s">
        <v>285</v>
      </c>
      <c r="E525" s="106" t="s">
        <v>260</v>
      </c>
      <c r="F525" s="106" t="s">
        <v>388</v>
      </c>
      <c r="G525" s="129"/>
    </row>
    <row r="526" spans="1:7" ht="12.75">
      <c r="A526" s="124" t="s">
        <v>22</v>
      </c>
      <c r="B526" s="124">
        <v>2</v>
      </c>
      <c r="C526" s="106" t="s">
        <v>28</v>
      </c>
      <c r="D526" s="64" t="s">
        <v>285</v>
      </c>
      <c r="E526" s="106" t="s">
        <v>331</v>
      </c>
      <c r="F526" s="106" t="s">
        <v>488</v>
      </c>
      <c r="G526" s="129"/>
    </row>
    <row r="527" spans="1:7" ht="12.75">
      <c r="A527" s="124" t="s">
        <v>15</v>
      </c>
      <c r="B527" s="124">
        <v>1</v>
      </c>
      <c r="C527" s="106" t="s">
        <v>16</v>
      </c>
      <c r="D527" s="64" t="s">
        <v>349</v>
      </c>
      <c r="E527" s="106" t="s">
        <v>331</v>
      </c>
      <c r="F527" s="106" t="s">
        <v>454</v>
      </c>
      <c r="G527" s="129"/>
    </row>
    <row r="528" spans="1:7" ht="12.75">
      <c r="A528" s="126" t="s">
        <v>15</v>
      </c>
      <c r="B528" s="126">
        <v>1</v>
      </c>
      <c r="C528" s="104" t="s">
        <v>16</v>
      </c>
      <c r="D528" s="64" t="s">
        <v>349</v>
      </c>
      <c r="E528" s="104" t="s">
        <v>294</v>
      </c>
      <c r="F528" s="104" t="s">
        <v>488</v>
      </c>
      <c r="G528" s="129"/>
    </row>
    <row r="529" spans="1:7" ht="12.75">
      <c r="A529" s="127" t="s">
        <v>15</v>
      </c>
      <c r="B529" s="127">
        <v>1</v>
      </c>
      <c r="C529" s="128" t="s">
        <v>16</v>
      </c>
      <c r="D529" s="64" t="s">
        <v>349</v>
      </c>
      <c r="F529" s="128" t="s">
        <v>488</v>
      </c>
      <c r="G529" s="129"/>
    </row>
    <row r="530" spans="1:7" ht="12.75">
      <c r="A530" s="127" t="s">
        <v>15</v>
      </c>
      <c r="B530" s="127">
        <v>1</v>
      </c>
      <c r="C530" s="128" t="s">
        <v>16</v>
      </c>
      <c r="D530" s="64" t="s">
        <v>349</v>
      </c>
      <c r="F530" s="128" t="s">
        <v>452</v>
      </c>
      <c r="G530" s="129"/>
    </row>
    <row r="531" spans="1:7" ht="12.75">
      <c r="A531" s="127" t="s">
        <v>17</v>
      </c>
      <c r="B531" s="127">
        <v>1</v>
      </c>
      <c r="C531" s="128" t="s">
        <v>18</v>
      </c>
      <c r="D531" s="64" t="s">
        <v>349</v>
      </c>
      <c r="F531" s="128" t="s">
        <v>486</v>
      </c>
      <c r="G531" s="129"/>
    </row>
    <row r="532" spans="1:7" ht="12.75">
      <c r="A532" s="123" t="s">
        <v>22</v>
      </c>
      <c r="B532" s="123">
        <v>1</v>
      </c>
      <c r="C532" s="114" t="s">
        <v>341</v>
      </c>
      <c r="D532" s="64" t="s">
        <v>349</v>
      </c>
      <c r="E532" s="114" t="s">
        <v>263</v>
      </c>
      <c r="F532" s="114" t="s">
        <v>454</v>
      </c>
      <c r="G532" s="129"/>
    </row>
    <row r="533" spans="1:7" ht="12.75">
      <c r="A533" s="122" t="s">
        <v>22</v>
      </c>
      <c r="B533" s="122">
        <v>1</v>
      </c>
      <c r="C533" s="110" t="s">
        <v>24</v>
      </c>
      <c r="D533" s="64" t="s">
        <v>349</v>
      </c>
      <c r="E533" s="110" t="s">
        <v>301</v>
      </c>
      <c r="F533" s="110" t="s">
        <v>452</v>
      </c>
      <c r="G533" s="129"/>
    </row>
    <row r="534" spans="1:7" ht="12.75">
      <c r="A534" s="122" t="s">
        <v>22</v>
      </c>
      <c r="B534" s="122">
        <v>1</v>
      </c>
      <c r="C534" s="110" t="s">
        <v>25</v>
      </c>
      <c r="D534" s="64" t="s">
        <v>349</v>
      </c>
      <c r="E534" s="110" t="s">
        <v>301</v>
      </c>
      <c r="F534" s="110" t="s">
        <v>452</v>
      </c>
      <c r="G534" s="129"/>
    </row>
    <row r="535" spans="1:7" ht="12.75">
      <c r="A535" s="123" t="s">
        <v>22</v>
      </c>
      <c r="B535" s="123">
        <v>1</v>
      </c>
      <c r="C535" s="114" t="s">
        <v>25</v>
      </c>
      <c r="D535" s="64" t="s">
        <v>349</v>
      </c>
      <c r="E535" s="114" t="s">
        <v>263</v>
      </c>
      <c r="F535" s="114" t="s">
        <v>309</v>
      </c>
      <c r="G535" s="129"/>
    </row>
    <row r="536" spans="1:7" ht="12.75">
      <c r="A536" s="124" t="s">
        <v>22</v>
      </c>
      <c r="B536" s="124">
        <v>1</v>
      </c>
      <c r="C536" s="106" t="s">
        <v>25</v>
      </c>
      <c r="D536" s="64" t="s">
        <v>349</v>
      </c>
      <c r="E536" s="106" t="s">
        <v>331</v>
      </c>
      <c r="F536" s="106" t="s">
        <v>389</v>
      </c>
      <c r="G536" s="129"/>
    </row>
    <row r="537" spans="1:7" ht="12.75">
      <c r="A537" s="122" t="s">
        <v>22</v>
      </c>
      <c r="B537" s="122">
        <v>1</v>
      </c>
      <c r="C537" s="110" t="s">
        <v>26</v>
      </c>
      <c r="D537" s="64" t="s">
        <v>349</v>
      </c>
      <c r="E537" s="110" t="s">
        <v>301</v>
      </c>
      <c r="F537" s="110" t="s">
        <v>388</v>
      </c>
      <c r="G537" s="129"/>
    </row>
    <row r="538" spans="1:7" ht="12.75">
      <c r="A538" s="122" t="s">
        <v>22</v>
      </c>
      <c r="B538" s="122">
        <v>1</v>
      </c>
      <c r="C538" s="110" t="s">
        <v>26</v>
      </c>
      <c r="D538" s="64" t="s">
        <v>349</v>
      </c>
      <c r="E538" s="110" t="s">
        <v>301</v>
      </c>
      <c r="F538" s="110" t="s">
        <v>486</v>
      </c>
      <c r="G538" s="129"/>
    </row>
    <row r="539" spans="1:7" ht="12.75">
      <c r="A539" s="123" t="s">
        <v>22</v>
      </c>
      <c r="B539" s="123">
        <v>1</v>
      </c>
      <c r="C539" s="114" t="s">
        <v>26</v>
      </c>
      <c r="D539" s="64" t="s">
        <v>349</v>
      </c>
      <c r="E539" s="114" t="s">
        <v>263</v>
      </c>
      <c r="F539" s="114" t="s">
        <v>310</v>
      </c>
      <c r="G539" s="129"/>
    </row>
    <row r="540" spans="1:7" ht="12.75">
      <c r="A540" s="123" t="s">
        <v>22</v>
      </c>
      <c r="B540" s="123">
        <v>3</v>
      </c>
      <c r="C540" s="114" t="s">
        <v>26</v>
      </c>
      <c r="D540" s="64" t="s">
        <v>349</v>
      </c>
      <c r="E540" s="114" t="s">
        <v>263</v>
      </c>
      <c r="F540" s="114" t="s">
        <v>388</v>
      </c>
      <c r="G540" s="129"/>
    </row>
    <row r="541" spans="1:7" ht="12.75">
      <c r="A541" s="123" t="s">
        <v>22</v>
      </c>
      <c r="B541" s="123">
        <v>2</v>
      </c>
      <c r="C541" s="114" t="s">
        <v>26</v>
      </c>
      <c r="D541" s="64" t="s">
        <v>349</v>
      </c>
      <c r="E541" s="114" t="s">
        <v>263</v>
      </c>
      <c r="F541" s="114" t="s">
        <v>389</v>
      </c>
      <c r="G541" s="129"/>
    </row>
    <row r="542" spans="1:7" ht="12.75">
      <c r="A542" s="123" t="s">
        <v>22</v>
      </c>
      <c r="B542" s="123">
        <v>1</v>
      </c>
      <c r="C542" s="114" t="s">
        <v>26</v>
      </c>
      <c r="D542" s="64" t="s">
        <v>349</v>
      </c>
      <c r="E542" s="114" t="s">
        <v>263</v>
      </c>
      <c r="F542" s="114" t="s">
        <v>486</v>
      </c>
      <c r="G542" s="129"/>
    </row>
    <row r="543" spans="1:7" ht="12.75">
      <c r="A543" s="123" t="s">
        <v>22</v>
      </c>
      <c r="B543" s="123">
        <v>1</v>
      </c>
      <c r="C543" s="114" t="s">
        <v>26</v>
      </c>
      <c r="D543" s="64" t="s">
        <v>349</v>
      </c>
      <c r="E543" s="114" t="s">
        <v>263</v>
      </c>
      <c r="F543" s="114" t="s">
        <v>488</v>
      </c>
      <c r="G543" s="129"/>
    </row>
    <row r="544" spans="1:7" ht="12.75">
      <c r="A544" s="123" t="s">
        <v>22</v>
      </c>
      <c r="B544" s="123">
        <v>1</v>
      </c>
      <c r="C544" s="114" t="s">
        <v>26</v>
      </c>
      <c r="D544" s="64" t="s">
        <v>349</v>
      </c>
      <c r="E544" s="114" t="s">
        <v>263</v>
      </c>
      <c r="F544" s="114" t="s">
        <v>454</v>
      </c>
      <c r="G544" s="129"/>
    </row>
    <row r="545" spans="1:7" ht="12.75">
      <c r="A545" s="124" t="s">
        <v>22</v>
      </c>
      <c r="B545" s="124">
        <v>1</v>
      </c>
      <c r="C545" s="106" t="s">
        <v>26</v>
      </c>
      <c r="D545" s="64" t="s">
        <v>349</v>
      </c>
      <c r="E545" s="106" t="s">
        <v>260</v>
      </c>
      <c r="F545" s="106" t="s">
        <v>309</v>
      </c>
      <c r="G545" s="129"/>
    </row>
    <row r="546" spans="1:7" ht="12.75">
      <c r="A546" s="124" t="s">
        <v>22</v>
      </c>
      <c r="B546" s="124">
        <v>1</v>
      </c>
      <c r="C546" s="106" t="s">
        <v>26</v>
      </c>
      <c r="D546" s="64" t="s">
        <v>349</v>
      </c>
      <c r="E546" s="106" t="s">
        <v>260</v>
      </c>
      <c r="F546" s="106" t="s">
        <v>388</v>
      </c>
      <c r="G546" s="129"/>
    </row>
    <row r="547" spans="1:7" ht="12.75">
      <c r="A547" s="124" t="s">
        <v>22</v>
      </c>
      <c r="B547" s="124">
        <v>1</v>
      </c>
      <c r="C547" s="106" t="s">
        <v>26</v>
      </c>
      <c r="D547" s="64" t="s">
        <v>349</v>
      </c>
      <c r="E547" s="106" t="s">
        <v>260</v>
      </c>
      <c r="F547" s="106" t="s">
        <v>488</v>
      </c>
      <c r="G547" s="129"/>
    </row>
    <row r="548" spans="1:7" ht="12.75">
      <c r="A548" s="122" t="s">
        <v>29</v>
      </c>
      <c r="B548" s="122">
        <v>1</v>
      </c>
      <c r="C548" s="110" t="s">
        <v>189</v>
      </c>
      <c r="D548" s="64" t="s">
        <v>349</v>
      </c>
      <c r="E548" s="110" t="s">
        <v>301</v>
      </c>
      <c r="F548" s="110" t="s">
        <v>389</v>
      </c>
      <c r="G548" s="129"/>
    </row>
    <row r="549" spans="1:7" ht="12.75">
      <c r="A549" s="126" t="s">
        <v>29</v>
      </c>
      <c r="B549" s="126">
        <v>1</v>
      </c>
      <c r="C549" s="104" t="s">
        <v>189</v>
      </c>
      <c r="D549" s="64" t="s">
        <v>349</v>
      </c>
      <c r="E549" s="104" t="s">
        <v>294</v>
      </c>
      <c r="F549" s="104" t="s">
        <v>310</v>
      </c>
      <c r="G549" s="129"/>
    </row>
    <row r="550" spans="1:7" ht="12.75">
      <c r="A550" s="123" t="s">
        <v>29</v>
      </c>
      <c r="B550" s="123">
        <v>1</v>
      </c>
      <c r="C550" s="114" t="s">
        <v>190</v>
      </c>
      <c r="D550" s="64" t="s">
        <v>349</v>
      </c>
      <c r="E550" s="114" t="s">
        <v>263</v>
      </c>
      <c r="F550" s="114" t="s">
        <v>452</v>
      </c>
      <c r="G550" s="129"/>
    </row>
    <row r="551" spans="1:7" ht="12.75">
      <c r="A551" s="124" t="s">
        <v>29</v>
      </c>
      <c r="B551" s="124">
        <v>1</v>
      </c>
      <c r="C551" s="106" t="s">
        <v>190</v>
      </c>
      <c r="D551" s="64" t="s">
        <v>349</v>
      </c>
      <c r="E551" s="106" t="s">
        <v>260</v>
      </c>
      <c r="F551" s="106" t="s">
        <v>310</v>
      </c>
      <c r="G551" s="129"/>
    </row>
    <row r="552" spans="1:7" ht="12.75">
      <c r="A552" s="123" t="s">
        <v>22</v>
      </c>
      <c r="B552" s="123">
        <v>1</v>
      </c>
      <c r="C552" s="114" t="s">
        <v>341</v>
      </c>
      <c r="D552" s="64" t="s">
        <v>364</v>
      </c>
      <c r="E552" s="114" t="s">
        <v>263</v>
      </c>
      <c r="F552" s="114" t="s">
        <v>389</v>
      </c>
      <c r="G552" s="129"/>
    </row>
    <row r="553" spans="1:7" ht="12.75">
      <c r="A553" s="123" t="s">
        <v>22</v>
      </c>
      <c r="B553" s="123">
        <v>2</v>
      </c>
      <c r="C553" s="114" t="s">
        <v>25</v>
      </c>
      <c r="D553" s="64" t="s">
        <v>364</v>
      </c>
      <c r="E553" s="114" t="s">
        <v>263</v>
      </c>
      <c r="F553" s="114" t="s">
        <v>454</v>
      </c>
      <c r="G553" s="129"/>
    </row>
    <row r="554" spans="1:7" ht="12.75">
      <c r="A554" s="124" t="s">
        <v>22</v>
      </c>
      <c r="B554" s="124">
        <v>1</v>
      </c>
      <c r="C554" s="106" t="s">
        <v>26</v>
      </c>
      <c r="D554" s="64" t="s">
        <v>364</v>
      </c>
      <c r="E554" s="106" t="s">
        <v>331</v>
      </c>
      <c r="F554" s="106" t="s">
        <v>310</v>
      </c>
      <c r="G554" s="129"/>
    </row>
    <row r="555" spans="1:7" ht="12.75">
      <c r="A555" s="124" t="s">
        <v>22</v>
      </c>
      <c r="B555" s="124">
        <v>1</v>
      </c>
      <c r="C555" s="106" t="s">
        <v>26</v>
      </c>
      <c r="D555" s="64" t="s">
        <v>364</v>
      </c>
      <c r="E555" s="106" t="s">
        <v>331</v>
      </c>
      <c r="F555" s="106" t="s">
        <v>452</v>
      </c>
      <c r="G555" s="129"/>
    </row>
    <row r="556" spans="1:7" ht="12.75">
      <c r="A556" s="124" t="s">
        <v>22</v>
      </c>
      <c r="B556" s="124">
        <v>1</v>
      </c>
      <c r="C556" s="106" t="s">
        <v>26</v>
      </c>
      <c r="D556" s="64" t="s">
        <v>364</v>
      </c>
      <c r="E556" s="106" t="s">
        <v>331</v>
      </c>
      <c r="F556" s="106" t="s">
        <v>454</v>
      </c>
      <c r="G556" s="129"/>
    </row>
    <row r="557" spans="1:7" ht="12.75">
      <c r="A557" s="123" t="s">
        <v>22</v>
      </c>
      <c r="B557" s="123">
        <v>1</v>
      </c>
      <c r="C557" s="114" t="s">
        <v>28</v>
      </c>
      <c r="D557" s="64" t="s">
        <v>287</v>
      </c>
      <c r="E557" s="114" t="s">
        <v>263</v>
      </c>
      <c r="F557" s="123" t="s">
        <v>1</v>
      </c>
      <c r="G557" s="129"/>
    </row>
    <row r="558" spans="1:7" ht="12.75">
      <c r="A558" s="123" t="s">
        <v>22</v>
      </c>
      <c r="B558" s="123">
        <v>1</v>
      </c>
      <c r="C558" s="114" t="s">
        <v>26</v>
      </c>
      <c r="D558" s="64" t="s">
        <v>434</v>
      </c>
      <c r="E558" s="114" t="s">
        <v>263</v>
      </c>
      <c r="F558" s="114" t="s">
        <v>388</v>
      </c>
      <c r="G558" s="129"/>
    </row>
    <row r="559" spans="1:7" ht="12.75">
      <c r="A559" s="123" t="s">
        <v>22</v>
      </c>
      <c r="B559" s="123">
        <v>1</v>
      </c>
      <c r="C559" s="114" t="s">
        <v>28</v>
      </c>
      <c r="D559" s="64" t="s">
        <v>368</v>
      </c>
      <c r="E559" s="114" t="s">
        <v>263</v>
      </c>
      <c r="F559" s="114" t="s">
        <v>309</v>
      </c>
      <c r="G559" s="129"/>
    </row>
    <row r="560" spans="1:7" ht="12.75">
      <c r="A560" s="124" t="s">
        <v>15</v>
      </c>
      <c r="B560" s="124">
        <v>1</v>
      </c>
      <c r="C560" s="106" t="s">
        <v>16</v>
      </c>
      <c r="D560" s="64" t="s">
        <v>271</v>
      </c>
      <c r="E560" s="106" t="s">
        <v>260</v>
      </c>
      <c r="F560" s="124" t="s">
        <v>1</v>
      </c>
      <c r="G560" s="129"/>
    </row>
    <row r="561" spans="1:7" ht="12.75">
      <c r="A561" s="124" t="s">
        <v>19</v>
      </c>
      <c r="B561" s="124">
        <v>1</v>
      </c>
      <c r="C561" s="106" t="s">
        <v>20</v>
      </c>
      <c r="D561" s="64" t="s">
        <v>280</v>
      </c>
      <c r="E561" s="106" t="s">
        <v>260</v>
      </c>
      <c r="F561" s="124" t="s">
        <v>1</v>
      </c>
      <c r="G561" s="129"/>
    </row>
    <row r="562" spans="1:7" ht="12.75">
      <c r="A562" s="123" t="s">
        <v>19</v>
      </c>
      <c r="B562" s="123">
        <v>1</v>
      </c>
      <c r="C562" s="114" t="s">
        <v>20</v>
      </c>
      <c r="D562" s="64" t="s">
        <v>416</v>
      </c>
      <c r="E562" s="114" t="s">
        <v>263</v>
      </c>
      <c r="F562" s="114" t="s">
        <v>388</v>
      </c>
      <c r="G562" s="129"/>
    </row>
    <row r="563" spans="1:7" ht="12.75">
      <c r="A563" s="123" t="s">
        <v>19</v>
      </c>
      <c r="B563" s="123">
        <v>1</v>
      </c>
      <c r="C563" s="114" t="s">
        <v>20</v>
      </c>
      <c r="D563" s="64" t="s">
        <v>416</v>
      </c>
      <c r="E563" s="114" t="s">
        <v>263</v>
      </c>
      <c r="F563" s="114" t="s">
        <v>486</v>
      </c>
      <c r="G563" s="129"/>
    </row>
    <row r="564" spans="1:7" ht="12.75">
      <c r="A564" s="123" t="s">
        <v>19</v>
      </c>
      <c r="B564" s="123">
        <v>1</v>
      </c>
      <c r="C564" s="114" t="s">
        <v>20</v>
      </c>
      <c r="D564" s="64" t="s">
        <v>416</v>
      </c>
      <c r="E564" s="114" t="s">
        <v>263</v>
      </c>
      <c r="F564" s="114" t="s">
        <v>488</v>
      </c>
      <c r="G564" s="129"/>
    </row>
    <row r="565" spans="1:7" ht="12.75">
      <c r="A565" s="127" t="s">
        <v>19</v>
      </c>
      <c r="B565" s="127">
        <v>1</v>
      </c>
      <c r="C565" s="128" t="s">
        <v>20</v>
      </c>
      <c r="D565" s="64" t="s">
        <v>416</v>
      </c>
      <c r="F565" s="128" t="s">
        <v>388</v>
      </c>
      <c r="G565" s="129"/>
    </row>
    <row r="566" spans="1:7" ht="12.75">
      <c r="A566" s="123" t="s">
        <v>11</v>
      </c>
      <c r="B566" s="123">
        <v>1</v>
      </c>
      <c r="C566" s="114" t="s">
        <v>12</v>
      </c>
      <c r="D566" s="64" t="s">
        <v>316</v>
      </c>
      <c r="E566" s="114" t="s">
        <v>263</v>
      </c>
      <c r="F566" s="114" t="s">
        <v>309</v>
      </c>
      <c r="G566" s="129"/>
    </row>
    <row r="567" spans="1:7" ht="12.75">
      <c r="A567" s="127" t="s">
        <v>29</v>
      </c>
      <c r="B567" s="127">
        <v>1</v>
      </c>
      <c r="C567" s="128" t="s">
        <v>189</v>
      </c>
      <c r="D567" s="64" t="s">
        <v>476</v>
      </c>
      <c r="F567" s="128" t="s">
        <v>454</v>
      </c>
      <c r="G567" s="129"/>
    </row>
    <row r="568" spans="1:7" ht="12.75">
      <c r="A568" s="127" t="s">
        <v>11</v>
      </c>
      <c r="B568" s="127">
        <v>1</v>
      </c>
      <c r="C568" s="128" t="s">
        <v>12</v>
      </c>
      <c r="D568" s="64" t="s">
        <v>408</v>
      </c>
      <c r="F568" s="128" t="s">
        <v>389</v>
      </c>
      <c r="G568" s="129"/>
    </row>
    <row r="569" spans="1:7" ht="12.75">
      <c r="A569" s="123" t="s">
        <v>11</v>
      </c>
      <c r="B569" s="123">
        <v>1</v>
      </c>
      <c r="C569" s="114" t="s">
        <v>12</v>
      </c>
      <c r="D569" s="64" t="s">
        <v>267</v>
      </c>
      <c r="E569" s="114" t="s">
        <v>263</v>
      </c>
      <c r="F569" s="114" t="s">
        <v>486</v>
      </c>
      <c r="G569" s="129"/>
    </row>
    <row r="570" spans="1:7" ht="12.75">
      <c r="A570" s="124" t="s">
        <v>11</v>
      </c>
      <c r="B570" s="124">
        <v>1</v>
      </c>
      <c r="C570" s="106" t="s">
        <v>12</v>
      </c>
      <c r="D570" s="64" t="s">
        <v>267</v>
      </c>
      <c r="E570" s="106" t="s">
        <v>260</v>
      </c>
      <c r="F570" s="124" t="s">
        <v>1</v>
      </c>
      <c r="G570" s="129"/>
    </row>
    <row r="571" spans="1:7" ht="12.75">
      <c r="A571" s="127" t="s">
        <v>29</v>
      </c>
      <c r="B571" s="127">
        <v>1</v>
      </c>
      <c r="C571" s="128" t="s">
        <v>189</v>
      </c>
      <c r="D571" s="64" t="s">
        <v>529</v>
      </c>
      <c r="F571" s="128" t="s">
        <v>486</v>
      </c>
      <c r="G571" s="129"/>
    </row>
    <row r="572" spans="1:7" ht="12.75">
      <c r="A572" s="127" t="s">
        <v>11</v>
      </c>
      <c r="B572" s="127">
        <v>1</v>
      </c>
      <c r="C572" s="128" t="s">
        <v>12</v>
      </c>
      <c r="D572" s="64" t="s">
        <v>479</v>
      </c>
      <c r="F572" s="128" t="s">
        <v>486</v>
      </c>
      <c r="G572" s="129"/>
    </row>
    <row r="573" spans="1:7" ht="12.75">
      <c r="A573" s="127" t="s">
        <v>31</v>
      </c>
      <c r="B573" s="127">
        <v>1</v>
      </c>
      <c r="C573" s="128" t="s">
        <v>12</v>
      </c>
      <c r="D573" s="64" t="s">
        <v>479</v>
      </c>
      <c r="F573" s="128" t="s">
        <v>452</v>
      </c>
      <c r="G573" s="129"/>
    </row>
    <row r="574" spans="1:7" ht="12.75">
      <c r="A574" s="124" t="s">
        <v>7</v>
      </c>
      <c r="B574" s="124">
        <v>1</v>
      </c>
      <c r="C574" s="106" t="s">
        <v>307</v>
      </c>
      <c r="D574" s="64" t="s">
        <v>390</v>
      </c>
      <c r="E574" s="106" t="s">
        <v>331</v>
      </c>
      <c r="F574" s="106" t="s">
        <v>389</v>
      </c>
      <c r="G574" s="129"/>
    </row>
    <row r="575" spans="1:7" ht="12.75">
      <c r="A575" s="123" t="s">
        <v>22</v>
      </c>
      <c r="B575" s="123">
        <v>1</v>
      </c>
      <c r="C575" s="114" t="s">
        <v>341</v>
      </c>
      <c r="D575" s="64" t="s">
        <v>353</v>
      </c>
      <c r="E575" s="114" t="s">
        <v>263</v>
      </c>
      <c r="F575" s="114" t="s">
        <v>388</v>
      </c>
      <c r="G575" s="129"/>
    </row>
    <row r="576" spans="1:7" ht="12.75">
      <c r="A576" s="124" t="s">
        <v>22</v>
      </c>
      <c r="B576" s="124">
        <v>1</v>
      </c>
      <c r="C576" s="106" t="s">
        <v>341</v>
      </c>
      <c r="D576" s="64" t="s">
        <v>353</v>
      </c>
      <c r="E576" s="106" t="s">
        <v>260</v>
      </c>
      <c r="F576" s="106" t="s">
        <v>389</v>
      </c>
      <c r="G576" s="129"/>
    </row>
    <row r="577" spans="1:7" ht="12.75">
      <c r="A577" s="124" t="s">
        <v>22</v>
      </c>
      <c r="B577" s="124">
        <v>1</v>
      </c>
      <c r="C577" s="106" t="s">
        <v>341</v>
      </c>
      <c r="D577" s="64" t="s">
        <v>353</v>
      </c>
      <c r="E577" s="106" t="s">
        <v>260</v>
      </c>
      <c r="F577" s="106" t="s">
        <v>488</v>
      </c>
      <c r="G577" s="129"/>
    </row>
    <row r="578" spans="1:7" ht="12.75">
      <c r="A578" s="124" t="s">
        <v>22</v>
      </c>
      <c r="B578" s="124">
        <v>1</v>
      </c>
      <c r="C578" s="106" t="s">
        <v>341</v>
      </c>
      <c r="D578" s="64" t="s">
        <v>353</v>
      </c>
      <c r="E578" s="106" t="s">
        <v>260</v>
      </c>
      <c r="F578" s="106" t="s">
        <v>454</v>
      </c>
      <c r="G578" s="129"/>
    </row>
    <row r="579" spans="1:7" ht="12.75">
      <c r="A579" s="123" t="s">
        <v>22</v>
      </c>
      <c r="B579" s="123">
        <v>4</v>
      </c>
      <c r="C579" s="114" t="s">
        <v>25</v>
      </c>
      <c r="D579" s="64" t="s">
        <v>353</v>
      </c>
      <c r="E579" s="114" t="s">
        <v>263</v>
      </c>
      <c r="F579" s="114" t="s">
        <v>488</v>
      </c>
      <c r="G579" s="129"/>
    </row>
    <row r="580" spans="1:7" ht="12.75">
      <c r="A580" s="125" t="s">
        <v>22</v>
      </c>
      <c r="B580" s="125">
        <v>1</v>
      </c>
      <c r="C580" s="108" t="s">
        <v>25</v>
      </c>
      <c r="D580" s="64" t="s">
        <v>353</v>
      </c>
      <c r="E580" s="108" t="s">
        <v>306</v>
      </c>
      <c r="F580" s="108" t="s">
        <v>310</v>
      </c>
      <c r="G580" s="129"/>
    </row>
    <row r="581" spans="1:7" ht="12.75">
      <c r="A581" s="125" t="s">
        <v>22</v>
      </c>
      <c r="B581" s="125">
        <v>1</v>
      </c>
      <c r="C581" s="108" t="s">
        <v>25</v>
      </c>
      <c r="D581" s="64" t="s">
        <v>353</v>
      </c>
      <c r="E581" s="108" t="s">
        <v>306</v>
      </c>
      <c r="F581" s="108" t="s">
        <v>486</v>
      </c>
      <c r="G581" s="129"/>
    </row>
    <row r="582" spans="1:7" ht="12.75">
      <c r="A582" s="127" t="s">
        <v>22</v>
      </c>
      <c r="B582" s="127">
        <v>1</v>
      </c>
      <c r="C582" s="128" t="s">
        <v>28</v>
      </c>
      <c r="D582" s="64" t="s">
        <v>365</v>
      </c>
      <c r="F582" s="128" t="s">
        <v>309</v>
      </c>
      <c r="G582" s="129"/>
    </row>
    <row r="583" spans="1:7" ht="12.75">
      <c r="A583" s="126" t="s">
        <v>15</v>
      </c>
      <c r="B583" s="126">
        <v>1</v>
      </c>
      <c r="C583" s="104" t="s">
        <v>16</v>
      </c>
      <c r="D583" s="64" t="s">
        <v>336</v>
      </c>
      <c r="E583" s="104" t="s">
        <v>294</v>
      </c>
      <c r="F583" s="104" t="s">
        <v>389</v>
      </c>
      <c r="G583" s="129"/>
    </row>
    <row r="584" spans="1:7" ht="12.75">
      <c r="A584" s="127" t="s">
        <v>17</v>
      </c>
      <c r="B584" s="127">
        <v>1</v>
      </c>
      <c r="C584" s="128" t="s">
        <v>18</v>
      </c>
      <c r="D584" s="64" t="s">
        <v>336</v>
      </c>
      <c r="F584" s="128" t="s">
        <v>389</v>
      </c>
      <c r="G584" s="129"/>
    </row>
    <row r="585" spans="1:7" ht="12.75">
      <c r="A585" s="124" t="s">
        <v>19</v>
      </c>
      <c r="B585" s="124">
        <v>1</v>
      </c>
      <c r="C585" s="106" t="s">
        <v>20</v>
      </c>
      <c r="D585" s="64" t="s">
        <v>336</v>
      </c>
      <c r="E585" s="106" t="s">
        <v>260</v>
      </c>
      <c r="F585" s="106" t="s">
        <v>309</v>
      </c>
      <c r="G585" s="129"/>
    </row>
    <row r="586" spans="1:7" ht="12.75">
      <c r="A586" s="124" t="s">
        <v>19</v>
      </c>
      <c r="B586" s="124">
        <v>1</v>
      </c>
      <c r="C586" s="106" t="s">
        <v>20</v>
      </c>
      <c r="D586" s="64" t="s">
        <v>336</v>
      </c>
      <c r="E586" s="106" t="s">
        <v>260</v>
      </c>
      <c r="F586" s="106" t="s">
        <v>310</v>
      </c>
      <c r="G586" s="129"/>
    </row>
    <row r="587" spans="1:7" ht="12.75">
      <c r="A587" s="124" t="s">
        <v>19</v>
      </c>
      <c r="B587" s="124">
        <v>3</v>
      </c>
      <c r="C587" s="106" t="s">
        <v>20</v>
      </c>
      <c r="D587" s="64" t="s">
        <v>336</v>
      </c>
      <c r="E587" s="106" t="s">
        <v>260</v>
      </c>
      <c r="F587" s="106" t="s">
        <v>388</v>
      </c>
      <c r="G587" s="129"/>
    </row>
    <row r="588" spans="1:7" ht="12.75">
      <c r="A588" s="124" t="s">
        <v>19</v>
      </c>
      <c r="B588" s="124">
        <v>1</v>
      </c>
      <c r="C588" s="106" t="s">
        <v>20</v>
      </c>
      <c r="D588" s="64" t="s">
        <v>336</v>
      </c>
      <c r="E588" s="106" t="s">
        <v>260</v>
      </c>
      <c r="F588" s="106" t="s">
        <v>389</v>
      </c>
      <c r="G588" s="129"/>
    </row>
    <row r="589" spans="1:7" ht="12.75">
      <c r="A589" s="124" t="s">
        <v>22</v>
      </c>
      <c r="B589" s="124">
        <v>1</v>
      </c>
      <c r="C589" s="106" t="s">
        <v>25</v>
      </c>
      <c r="D589" s="64" t="s">
        <v>336</v>
      </c>
      <c r="E589" s="106" t="s">
        <v>260</v>
      </c>
      <c r="F589" s="106" t="s">
        <v>389</v>
      </c>
      <c r="G589" s="129"/>
    </row>
    <row r="590" spans="1:7" ht="12.75">
      <c r="A590" s="123" t="s">
        <v>22</v>
      </c>
      <c r="B590" s="123">
        <v>2</v>
      </c>
      <c r="C590" s="114" t="s">
        <v>26</v>
      </c>
      <c r="D590" s="64" t="s">
        <v>336</v>
      </c>
      <c r="E590" s="114" t="s">
        <v>263</v>
      </c>
      <c r="F590" s="114" t="s">
        <v>486</v>
      </c>
      <c r="G590" s="129"/>
    </row>
    <row r="591" spans="1:7" ht="12.75">
      <c r="A591" s="123" t="s">
        <v>22</v>
      </c>
      <c r="B591" s="123">
        <v>1</v>
      </c>
      <c r="C591" s="114" t="s">
        <v>28</v>
      </c>
      <c r="D591" s="64" t="s">
        <v>336</v>
      </c>
      <c r="E591" s="114" t="s">
        <v>263</v>
      </c>
      <c r="F591" s="114" t="s">
        <v>310</v>
      </c>
      <c r="G591" s="129"/>
    </row>
    <row r="592" spans="1:7" ht="12.75">
      <c r="A592" s="123" t="s">
        <v>22</v>
      </c>
      <c r="B592" s="123">
        <v>1</v>
      </c>
      <c r="C592" s="114" t="s">
        <v>28</v>
      </c>
      <c r="D592" s="64" t="s">
        <v>336</v>
      </c>
      <c r="E592" s="114" t="s">
        <v>263</v>
      </c>
      <c r="F592" s="114" t="s">
        <v>388</v>
      </c>
      <c r="G592" s="129"/>
    </row>
    <row r="593" spans="1:7" ht="12.75">
      <c r="A593" s="124" t="s">
        <v>22</v>
      </c>
      <c r="B593" s="124">
        <v>1</v>
      </c>
      <c r="C593" s="106" t="s">
        <v>28</v>
      </c>
      <c r="D593" s="64" t="s">
        <v>336</v>
      </c>
      <c r="E593" s="106" t="s">
        <v>260</v>
      </c>
      <c r="F593" s="106" t="s">
        <v>389</v>
      </c>
      <c r="G593" s="129"/>
    </row>
    <row r="594" spans="1:7" ht="12.75">
      <c r="A594" s="124" t="s">
        <v>22</v>
      </c>
      <c r="B594" s="124">
        <v>1</v>
      </c>
      <c r="C594" s="106" t="s">
        <v>28</v>
      </c>
      <c r="D594" s="64" t="s">
        <v>336</v>
      </c>
      <c r="E594" s="106" t="s">
        <v>260</v>
      </c>
      <c r="F594" s="106" t="s">
        <v>488</v>
      </c>
      <c r="G594" s="129"/>
    </row>
    <row r="595" spans="1:7" ht="12.75">
      <c r="A595" s="126" t="s">
        <v>22</v>
      </c>
      <c r="B595" s="126">
        <v>1</v>
      </c>
      <c r="C595" s="104" t="s">
        <v>28</v>
      </c>
      <c r="D595" s="64" t="s">
        <v>336</v>
      </c>
      <c r="E595" s="104" t="s">
        <v>294</v>
      </c>
      <c r="F595" s="104" t="s">
        <v>488</v>
      </c>
      <c r="G595" s="129"/>
    </row>
    <row r="596" spans="1:7" ht="12.75">
      <c r="A596" s="124" t="s">
        <v>19</v>
      </c>
      <c r="B596" s="124">
        <v>1</v>
      </c>
      <c r="C596" s="106" t="s">
        <v>20</v>
      </c>
      <c r="D596" s="64" t="s">
        <v>506</v>
      </c>
      <c r="E596" s="106" t="s">
        <v>260</v>
      </c>
      <c r="F596" s="106" t="s">
        <v>486</v>
      </c>
      <c r="G596" s="129"/>
    </row>
    <row r="597" spans="1:7" ht="12.75">
      <c r="A597" s="124" t="s">
        <v>19</v>
      </c>
      <c r="B597" s="124">
        <v>1</v>
      </c>
      <c r="C597" s="106" t="s">
        <v>20</v>
      </c>
      <c r="D597" s="64" t="s">
        <v>506</v>
      </c>
      <c r="E597" s="106" t="s">
        <v>260</v>
      </c>
      <c r="F597" s="106" t="s">
        <v>488</v>
      </c>
      <c r="G597" s="129"/>
    </row>
    <row r="598" spans="1:7" ht="12.75">
      <c r="A598" s="124" t="s">
        <v>75</v>
      </c>
      <c r="B598" s="124">
        <v>1</v>
      </c>
      <c r="C598" s="106" t="s">
        <v>258</v>
      </c>
      <c r="D598" s="64" t="s">
        <v>261</v>
      </c>
      <c r="E598" s="106" t="s">
        <v>260</v>
      </c>
      <c r="F598" s="124" t="s">
        <v>1</v>
      </c>
      <c r="G598" s="129"/>
    </row>
    <row r="599" spans="1:7" ht="12.75">
      <c r="A599" s="124" t="s">
        <v>22</v>
      </c>
      <c r="B599" s="124">
        <v>1</v>
      </c>
      <c r="C599" s="106" t="s">
        <v>341</v>
      </c>
      <c r="D599" s="64" t="s">
        <v>358</v>
      </c>
      <c r="E599" s="106" t="s">
        <v>260</v>
      </c>
      <c r="F599" s="106" t="s">
        <v>452</v>
      </c>
      <c r="G599" s="129"/>
    </row>
    <row r="600" spans="1:7" ht="12.75">
      <c r="A600" s="124" t="s">
        <v>22</v>
      </c>
      <c r="B600" s="124">
        <v>1</v>
      </c>
      <c r="C600" s="106" t="s">
        <v>341</v>
      </c>
      <c r="D600" s="64" t="s">
        <v>358</v>
      </c>
      <c r="E600" s="106" t="s">
        <v>331</v>
      </c>
      <c r="F600" s="106" t="s">
        <v>490</v>
      </c>
      <c r="G600" s="129"/>
    </row>
    <row r="601" spans="1:7" ht="12.75">
      <c r="A601" s="126" t="s">
        <v>22</v>
      </c>
      <c r="B601" s="126">
        <v>1</v>
      </c>
      <c r="C601" s="104" t="s">
        <v>341</v>
      </c>
      <c r="D601" s="64" t="s">
        <v>358</v>
      </c>
      <c r="E601" s="104" t="s">
        <v>294</v>
      </c>
      <c r="F601" s="104" t="s">
        <v>488</v>
      </c>
      <c r="G601" s="129"/>
    </row>
    <row r="602" spans="1:7" ht="12.75">
      <c r="A602" s="123" t="s">
        <v>22</v>
      </c>
      <c r="B602" s="123">
        <v>1</v>
      </c>
      <c r="C602" s="114" t="s">
        <v>26</v>
      </c>
      <c r="D602" s="64" t="s">
        <v>358</v>
      </c>
      <c r="E602" s="114" t="s">
        <v>263</v>
      </c>
      <c r="F602" s="114" t="s">
        <v>309</v>
      </c>
      <c r="G602" s="129"/>
    </row>
    <row r="603" spans="1:7" ht="12.75">
      <c r="A603" s="124" t="s">
        <v>22</v>
      </c>
      <c r="B603" s="124">
        <v>4</v>
      </c>
      <c r="C603" s="106" t="s">
        <v>26</v>
      </c>
      <c r="D603" s="64" t="s">
        <v>358</v>
      </c>
      <c r="E603" s="106" t="s">
        <v>260</v>
      </c>
      <c r="F603" s="106" t="s">
        <v>309</v>
      </c>
      <c r="G603" s="129"/>
    </row>
    <row r="604" spans="1:7" ht="12.75">
      <c r="A604" s="127" t="s">
        <v>7</v>
      </c>
      <c r="B604" s="127">
        <v>1</v>
      </c>
      <c r="C604" s="128" t="s">
        <v>307</v>
      </c>
      <c r="D604" s="64" t="s">
        <v>451</v>
      </c>
      <c r="F604" s="128" t="s">
        <v>452</v>
      </c>
      <c r="G604" s="129"/>
    </row>
    <row r="605" spans="1:7" ht="12.75">
      <c r="A605" s="127" t="s">
        <v>7</v>
      </c>
      <c r="B605" s="127">
        <v>1</v>
      </c>
      <c r="C605" s="128" t="s">
        <v>455</v>
      </c>
      <c r="D605" s="64" t="s">
        <v>451</v>
      </c>
      <c r="F605" s="128" t="s">
        <v>454</v>
      </c>
      <c r="G605" s="129"/>
    </row>
    <row r="606" spans="1:7" ht="12.75">
      <c r="A606" s="127" t="s">
        <v>7</v>
      </c>
      <c r="B606" s="127">
        <v>1</v>
      </c>
      <c r="C606" s="128" t="s">
        <v>455</v>
      </c>
      <c r="D606" s="64" t="s">
        <v>392</v>
      </c>
      <c r="F606" s="128" t="s">
        <v>486</v>
      </c>
      <c r="G606" s="129"/>
    </row>
    <row r="607" spans="1:7" ht="12.75">
      <c r="A607" s="127" t="s">
        <v>7</v>
      </c>
      <c r="B607" s="127">
        <v>1</v>
      </c>
      <c r="C607" s="128" t="s">
        <v>391</v>
      </c>
      <c r="D607" s="64" t="s">
        <v>392</v>
      </c>
      <c r="F607" s="128" t="s">
        <v>388</v>
      </c>
      <c r="G607" s="129"/>
    </row>
    <row r="608" spans="1:7" ht="12.75">
      <c r="A608" s="127" t="s">
        <v>7</v>
      </c>
      <c r="B608" s="127">
        <v>1</v>
      </c>
      <c r="C608" s="128" t="s">
        <v>391</v>
      </c>
      <c r="D608" s="64" t="s">
        <v>392</v>
      </c>
      <c r="F608" s="128" t="s">
        <v>389</v>
      </c>
      <c r="G608" s="129"/>
    </row>
    <row r="609" spans="1:7" ht="12.75">
      <c r="A609" s="127" t="s">
        <v>7</v>
      </c>
      <c r="B609" s="127">
        <v>1</v>
      </c>
      <c r="C609" s="128" t="s">
        <v>307</v>
      </c>
      <c r="D609" s="64" t="s">
        <v>393</v>
      </c>
      <c r="F609" s="128" t="s">
        <v>486</v>
      </c>
      <c r="G609" s="129"/>
    </row>
    <row r="610" spans="1:7" ht="12.75">
      <c r="A610" s="127" t="s">
        <v>7</v>
      </c>
      <c r="B610" s="127">
        <v>1</v>
      </c>
      <c r="C610" s="128" t="s">
        <v>491</v>
      </c>
      <c r="D610" s="64" t="s">
        <v>393</v>
      </c>
      <c r="F610" s="128" t="s">
        <v>486</v>
      </c>
      <c r="G610" s="129"/>
    </row>
    <row r="611" spans="1:7" ht="12.75">
      <c r="A611" s="127" t="s">
        <v>7</v>
      </c>
      <c r="B611" s="127">
        <v>1</v>
      </c>
      <c r="C611" s="128" t="s">
        <v>455</v>
      </c>
      <c r="D611" s="64" t="s">
        <v>393</v>
      </c>
      <c r="F611" s="128" t="s">
        <v>486</v>
      </c>
      <c r="G611" s="129"/>
    </row>
    <row r="612" spans="1:7" ht="12.75">
      <c r="A612" s="124" t="s">
        <v>7</v>
      </c>
      <c r="B612" s="124">
        <v>1</v>
      </c>
      <c r="C612" s="106" t="s">
        <v>391</v>
      </c>
      <c r="D612" s="64" t="s">
        <v>393</v>
      </c>
      <c r="E612" s="106" t="s">
        <v>331</v>
      </c>
      <c r="F612" s="106" t="s">
        <v>388</v>
      </c>
      <c r="G612" s="129"/>
    </row>
    <row r="613" spans="1:7" ht="12.75">
      <c r="A613" s="124" t="s">
        <v>7</v>
      </c>
      <c r="B613" s="124">
        <v>1</v>
      </c>
      <c r="C613" s="106" t="s">
        <v>391</v>
      </c>
      <c r="D613" s="64" t="s">
        <v>393</v>
      </c>
      <c r="E613" s="106" t="s">
        <v>331</v>
      </c>
      <c r="F613" s="106" t="s">
        <v>389</v>
      </c>
      <c r="G613" s="129"/>
    </row>
    <row r="614" spans="1:7" ht="12.75">
      <c r="A614" s="127" t="s">
        <v>11</v>
      </c>
      <c r="B614" s="127">
        <v>1</v>
      </c>
      <c r="C614" s="128" t="s">
        <v>12</v>
      </c>
      <c r="D614" s="64" t="s">
        <v>409</v>
      </c>
      <c r="F614" s="128" t="s">
        <v>389</v>
      </c>
      <c r="G614" s="129"/>
    </row>
    <row r="615" spans="1:7" ht="12.75">
      <c r="A615" s="123" t="s">
        <v>22</v>
      </c>
      <c r="B615" s="123">
        <v>1</v>
      </c>
      <c r="C615" s="114" t="s">
        <v>341</v>
      </c>
      <c r="D615" s="64" t="s">
        <v>508</v>
      </c>
      <c r="E615" s="114" t="s">
        <v>263</v>
      </c>
      <c r="F615" s="114" t="s">
        <v>486</v>
      </c>
      <c r="G615" s="129"/>
    </row>
    <row r="616" spans="1:7" ht="12.75">
      <c r="A616" s="42" t="s">
        <v>22</v>
      </c>
      <c r="B616" s="42">
        <v>1</v>
      </c>
      <c r="C616" s="112" t="s">
        <v>28</v>
      </c>
      <c r="D616" s="64" t="s">
        <v>366</v>
      </c>
      <c r="E616" s="112" t="s">
        <v>282</v>
      </c>
      <c r="F616" s="112" t="s">
        <v>309</v>
      </c>
      <c r="G616" s="129"/>
    </row>
    <row r="617" spans="1:7" ht="12.75">
      <c r="A617" s="123" t="s">
        <v>22</v>
      </c>
      <c r="B617" s="123">
        <v>1</v>
      </c>
      <c r="C617" s="114" t="s">
        <v>26</v>
      </c>
      <c r="D617" s="64" t="s">
        <v>472</v>
      </c>
      <c r="E617" s="114" t="s">
        <v>263</v>
      </c>
      <c r="F617" s="114" t="s">
        <v>454</v>
      </c>
      <c r="G617" s="129"/>
    </row>
    <row r="618" spans="1:7" ht="12.75">
      <c r="A618" s="123" t="s">
        <v>31</v>
      </c>
      <c r="B618" s="123">
        <v>1</v>
      </c>
      <c r="C618" s="114" t="s">
        <v>296</v>
      </c>
      <c r="D618" s="64" t="s">
        <v>450</v>
      </c>
      <c r="E618" s="114" t="s">
        <v>263</v>
      </c>
      <c r="F618" s="114" t="s">
        <v>388</v>
      </c>
      <c r="G618" s="129"/>
    </row>
    <row r="619" spans="1:7" ht="12.75">
      <c r="A619" s="124" t="s">
        <v>17</v>
      </c>
      <c r="B619" s="124">
        <v>1</v>
      </c>
      <c r="C619" s="106" t="s">
        <v>18</v>
      </c>
      <c r="D619" s="64" t="s">
        <v>297</v>
      </c>
      <c r="E619" s="106" t="s">
        <v>260</v>
      </c>
      <c r="F619" s="106" t="s">
        <v>488</v>
      </c>
      <c r="G619" s="129"/>
    </row>
    <row r="620" spans="1:7" ht="12.75">
      <c r="A620" s="127" t="s">
        <v>17</v>
      </c>
      <c r="B620" s="127">
        <v>2</v>
      </c>
      <c r="C620" s="128" t="s">
        <v>18</v>
      </c>
      <c r="D620" s="64" t="s">
        <v>297</v>
      </c>
      <c r="F620" s="128" t="s">
        <v>486</v>
      </c>
      <c r="G620" s="129"/>
    </row>
    <row r="621" spans="1:7" ht="12.75">
      <c r="A621" s="127" t="s">
        <v>17</v>
      </c>
      <c r="B621" s="127">
        <v>1</v>
      </c>
      <c r="C621" s="128" t="s">
        <v>18</v>
      </c>
      <c r="D621" s="64" t="s">
        <v>297</v>
      </c>
      <c r="F621" s="128" t="s">
        <v>488</v>
      </c>
      <c r="G621" s="129"/>
    </row>
    <row r="622" spans="1:7" ht="12.75">
      <c r="A622" s="127" t="s">
        <v>17</v>
      </c>
      <c r="B622" s="127">
        <v>2</v>
      </c>
      <c r="C622" s="128" t="s">
        <v>18</v>
      </c>
      <c r="D622" s="64" t="s">
        <v>297</v>
      </c>
      <c r="F622" s="128" t="s">
        <v>452</v>
      </c>
      <c r="G622" s="129"/>
    </row>
    <row r="623" spans="1:7" ht="12.75">
      <c r="A623" s="124" t="s">
        <v>31</v>
      </c>
      <c r="B623" s="124">
        <v>1</v>
      </c>
      <c r="C623" s="106" t="s">
        <v>296</v>
      </c>
      <c r="D623" s="64" t="s">
        <v>297</v>
      </c>
      <c r="E623" s="106" t="s">
        <v>260</v>
      </c>
      <c r="F623" s="124" t="s">
        <v>1</v>
      </c>
      <c r="G623" s="129"/>
    </row>
    <row r="624" spans="1:7" ht="12.75">
      <c r="A624" s="124" t="s">
        <v>31</v>
      </c>
      <c r="B624" s="124">
        <v>1</v>
      </c>
      <c r="C624" s="106" t="s">
        <v>296</v>
      </c>
      <c r="D624" s="64" t="s">
        <v>297</v>
      </c>
      <c r="E624" s="106" t="s">
        <v>260</v>
      </c>
      <c r="F624" s="106" t="s">
        <v>452</v>
      </c>
      <c r="G624" s="129"/>
    </row>
    <row r="625" spans="1:7" ht="12.75">
      <c r="A625" s="126" t="s">
        <v>31</v>
      </c>
      <c r="B625" s="126">
        <v>1</v>
      </c>
      <c r="C625" s="104" t="s">
        <v>296</v>
      </c>
      <c r="D625" s="64" t="s">
        <v>297</v>
      </c>
      <c r="E625" s="104" t="s">
        <v>294</v>
      </c>
      <c r="F625" s="104" t="s">
        <v>452</v>
      </c>
      <c r="G625" s="129"/>
    </row>
    <row r="626" spans="1:7" ht="12.75">
      <c r="A626" s="123" t="s">
        <v>13</v>
      </c>
      <c r="B626" s="123">
        <v>1</v>
      </c>
      <c r="C626" s="114" t="s">
        <v>14</v>
      </c>
      <c r="D626" s="64" t="s">
        <v>327</v>
      </c>
      <c r="E626" s="114" t="s">
        <v>263</v>
      </c>
      <c r="F626" s="114" t="s">
        <v>310</v>
      </c>
      <c r="G626" s="129"/>
    </row>
    <row r="627" spans="1:7" ht="12.75">
      <c r="A627" s="42" t="s">
        <v>22</v>
      </c>
      <c r="B627" s="42">
        <v>1</v>
      </c>
      <c r="C627" s="112" t="s">
        <v>26</v>
      </c>
      <c r="D627" s="64" t="s">
        <v>327</v>
      </c>
      <c r="E627" s="112" t="s">
        <v>282</v>
      </c>
      <c r="F627" s="112" t="s">
        <v>452</v>
      </c>
      <c r="G627" s="129"/>
    </row>
    <row r="628" spans="1:7" ht="12.75">
      <c r="A628" s="123" t="s">
        <v>22</v>
      </c>
      <c r="B628" s="123">
        <v>1</v>
      </c>
      <c r="C628" s="114" t="s">
        <v>341</v>
      </c>
      <c r="D628" s="64" t="s">
        <v>509</v>
      </c>
      <c r="E628" s="114" t="s">
        <v>263</v>
      </c>
      <c r="F628" s="114" t="s">
        <v>486</v>
      </c>
      <c r="G628" s="129"/>
    </row>
    <row r="629" spans="1:7" ht="12.75">
      <c r="A629" s="123" t="s">
        <v>22</v>
      </c>
      <c r="B629" s="123">
        <v>5</v>
      </c>
      <c r="C629" s="114" t="s">
        <v>341</v>
      </c>
      <c r="D629" s="64" t="s">
        <v>509</v>
      </c>
      <c r="E629" s="114" t="s">
        <v>263</v>
      </c>
      <c r="F629" s="114" t="s">
        <v>490</v>
      </c>
      <c r="G629" s="129"/>
    </row>
    <row r="630" spans="1:7" ht="12.75">
      <c r="A630" s="124" t="s">
        <v>22</v>
      </c>
      <c r="B630" s="124">
        <v>2</v>
      </c>
      <c r="C630" s="106" t="s">
        <v>341</v>
      </c>
      <c r="D630" s="64" t="s">
        <v>509</v>
      </c>
      <c r="E630" s="106" t="s">
        <v>260</v>
      </c>
      <c r="F630" s="106" t="s">
        <v>490</v>
      </c>
      <c r="G630" s="129"/>
    </row>
    <row r="631" spans="1:7" ht="12.75">
      <c r="A631" s="124" t="s">
        <v>7</v>
      </c>
      <c r="B631" s="124">
        <v>1</v>
      </c>
      <c r="C631" s="106" t="s">
        <v>307</v>
      </c>
      <c r="E631" s="106" t="s">
        <v>260</v>
      </c>
      <c r="F631" s="106" t="s">
        <v>488</v>
      </c>
      <c r="G631" s="129"/>
    </row>
    <row r="632" spans="1:7" ht="12.75">
      <c r="A632" s="127" t="s">
        <v>7</v>
      </c>
      <c r="B632" s="127">
        <v>1</v>
      </c>
      <c r="C632" s="128" t="s">
        <v>307</v>
      </c>
      <c r="F632" s="128" t="s">
        <v>486</v>
      </c>
      <c r="G632" s="129"/>
    </row>
    <row r="633" spans="1:7" ht="12.75">
      <c r="A633" s="123" t="s">
        <v>10</v>
      </c>
      <c r="B633" s="123">
        <v>1</v>
      </c>
      <c r="C633" s="114" t="s">
        <v>395</v>
      </c>
      <c r="E633" s="114" t="s">
        <v>263</v>
      </c>
      <c r="F633" s="114" t="s">
        <v>486</v>
      </c>
      <c r="G633" s="129"/>
    </row>
    <row r="634" spans="1:7" ht="12.75">
      <c r="A634" s="127" t="s">
        <v>75</v>
      </c>
      <c r="B634" s="127">
        <v>1</v>
      </c>
      <c r="C634" s="128" t="s">
        <v>258</v>
      </c>
      <c r="F634" s="128" t="s">
        <v>388</v>
      </c>
      <c r="G634" s="129"/>
    </row>
    <row r="635" spans="1:7" ht="12.75">
      <c r="A635" s="127" t="s">
        <v>75</v>
      </c>
      <c r="B635" s="127">
        <v>1</v>
      </c>
      <c r="C635" s="128" t="s">
        <v>258</v>
      </c>
      <c r="F635" s="128" t="s">
        <v>389</v>
      </c>
      <c r="G635" s="129"/>
    </row>
    <row r="636" spans="1:7" ht="12.75">
      <c r="A636" s="127" t="s">
        <v>11</v>
      </c>
      <c r="B636" s="127">
        <v>1</v>
      </c>
      <c r="C636" s="128" t="s">
        <v>12</v>
      </c>
      <c r="F636" s="128" t="s">
        <v>389</v>
      </c>
      <c r="G636" s="129"/>
    </row>
    <row r="637" spans="1:7" ht="12.75">
      <c r="A637" s="124" t="s">
        <v>11</v>
      </c>
      <c r="B637" s="124">
        <v>1</v>
      </c>
      <c r="C637" s="106" t="s">
        <v>268</v>
      </c>
      <c r="E637" s="106" t="s">
        <v>260</v>
      </c>
      <c r="F637" s="124" t="s">
        <v>1</v>
      </c>
      <c r="G637" s="129"/>
    </row>
    <row r="638" spans="1:7" ht="12.75">
      <c r="A638" s="127" t="s">
        <v>17</v>
      </c>
      <c r="B638" s="127">
        <v>2</v>
      </c>
      <c r="C638" s="128" t="s">
        <v>18</v>
      </c>
      <c r="F638" s="128" t="s">
        <v>488</v>
      </c>
      <c r="G638" s="129"/>
    </row>
    <row r="639" spans="1:7" ht="12.75">
      <c r="A639" s="123" t="s">
        <v>19</v>
      </c>
      <c r="B639" s="123">
        <v>1</v>
      </c>
      <c r="C639" s="114" t="s">
        <v>20</v>
      </c>
      <c r="E639" s="114" t="s">
        <v>263</v>
      </c>
      <c r="F639" s="114" t="s">
        <v>389</v>
      </c>
      <c r="G639" s="129"/>
    </row>
    <row r="640" spans="1:7" ht="12.75">
      <c r="A640" s="124" t="s">
        <v>19</v>
      </c>
      <c r="B640" s="124">
        <v>1</v>
      </c>
      <c r="C640" s="106" t="s">
        <v>20</v>
      </c>
      <c r="E640" s="106" t="s">
        <v>260</v>
      </c>
      <c r="F640" s="106" t="s">
        <v>388</v>
      </c>
      <c r="G640" s="129"/>
    </row>
    <row r="641" spans="1:7" ht="12.75">
      <c r="A641" s="124" t="s">
        <v>19</v>
      </c>
      <c r="B641" s="124">
        <v>1</v>
      </c>
      <c r="C641" s="106" t="s">
        <v>20</v>
      </c>
      <c r="E641" s="106" t="s">
        <v>331</v>
      </c>
      <c r="F641" s="106" t="s">
        <v>388</v>
      </c>
      <c r="G641" s="129"/>
    </row>
    <row r="642" spans="1:7" ht="12.75">
      <c r="A642" s="124" t="s">
        <v>22</v>
      </c>
      <c r="B642" s="124">
        <v>1</v>
      </c>
      <c r="C642" s="106" t="s">
        <v>341</v>
      </c>
      <c r="E642" s="106" t="s">
        <v>260</v>
      </c>
      <c r="F642" s="106" t="s">
        <v>388</v>
      </c>
      <c r="G642" s="129"/>
    </row>
    <row r="643" spans="1:7" ht="12.75">
      <c r="A643" s="124" t="s">
        <v>22</v>
      </c>
      <c r="B643" s="124">
        <v>1</v>
      </c>
      <c r="C643" s="106" t="s">
        <v>25</v>
      </c>
      <c r="E643" s="106" t="s">
        <v>260</v>
      </c>
      <c r="F643" s="106" t="s">
        <v>454</v>
      </c>
      <c r="G643" s="129"/>
    </row>
    <row r="644" spans="1:7" ht="12.75">
      <c r="A644" s="123" t="s">
        <v>22</v>
      </c>
      <c r="B644" s="123">
        <v>2</v>
      </c>
      <c r="C644" s="114" t="s">
        <v>26</v>
      </c>
      <c r="E644" s="114" t="s">
        <v>263</v>
      </c>
      <c r="F644" s="114" t="s">
        <v>389</v>
      </c>
      <c r="G644" s="129"/>
    </row>
    <row r="645" spans="1:7" ht="12.75">
      <c r="A645" s="124" t="s">
        <v>22</v>
      </c>
      <c r="B645" s="124">
        <v>1</v>
      </c>
      <c r="C645" s="106" t="s">
        <v>26</v>
      </c>
      <c r="E645" s="106" t="s">
        <v>331</v>
      </c>
      <c r="F645" s="106" t="s">
        <v>388</v>
      </c>
      <c r="G645" s="129"/>
    </row>
    <row r="646" spans="1:7" ht="12.75">
      <c r="A646" s="123" t="s">
        <v>22</v>
      </c>
      <c r="B646" s="123">
        <v>2</v>
      </c>
      <c r="C646" s="114" t="s">
        <v>28</v>
      </c>
      <c r="E646" s="114" t="s">
        <v>263</v>
      </c>
      <c r="F646" s="114" t="s">
        <v>388</v>
      </c>
      <c r="G646" s="129"/>
    </row>
    <row r="647" spans="1:7" ht="12.75">
      <c r="A647" s="123" t="s">
        <v>31</v>
      </c>
      <c r="B647" s="123">
        <v>1</v>
      </c>
      <c r="C647" s="114" t="s">
        <v>12</v>
      </c>
      <c r="E647" s="114" t="s">
        <v>263</v>
      </c>
      <c r="F647" s="123" t="s">
        <v>1</v>
      </c>
      <c r="G647" s="129"/>
    </row>
    <row r="648" spans="1:7" ht="12.75">
      <c r="A648" s="127" t="s">
        <v>31</v>
      </c>
      <c r="B648" s="127">
        <v>1</v>
      </c>
      <c r="C648" s="128" t="s">
        <v>298</v>
      </c>
      <c r="F648" s="128" t="s">
        <v>389</v>
      </c>
      <c r="G648" s="129"/>
    </row>
    <row r="649" spans="1:7" ht="12.75">
      <c r="A649" s="125" t="s">
        <v>31</v>
      </c>
      <c r="B649" s="125">
        <v>1</v>
      </c>
      <c r="C649" s="108" t="s">
        <v>305</v>
      </c>
      <c r="E649" s="108" t="s">
        <v>306</v>
      </c>
      <c r="F649" s="125" t="s">
        <v>1</v>
      </c>
      <c r="G649" s="129"/>
    </row>
    <row r="651" ht="12.75">
      <c r="B651" s="132">
        <f>SUM(B4:B650)</f>
        <v>883</v>
      </c>
    </row>
  </sheetData>
  <printOptions gridLines="1" horizontalCentered="1" verticalCentered="1"/>
  <pageMargins left="0.18" right="0" top="0.61" bottom="0.14" header="0.39" footer="0.1"/>
  <pageSetup horizontalDpi="600" verticalDpi="600" orientation="landscape" paperSize="9" r:id="rId1"/>
  <headerFooter alignWithMargins="0">
    <oddHeader>&amp;CÜbersicht nach Trägern sortiert - alle Fachdienste - im Juni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0" bestFit="1" customWidth="1"/>
    <col min="6" max="6" width="8.28125" style="0" customWidth="1"/>
    <col min="7" max="7" width="0.85546875" style="0" customWidth="1"/>
    <col min="8" max="8" width="10.14062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1.7109375" style="0" bestFit="1" customWidth="1"/>
  </cols>
  <sheetData>
    <row r="1" spans="1:18" ht="12.75">
      <c r="A1" s="4" t="s">
        <v>50</v>
      </c>
      <c r="B1" s="3" t="s">
        <v>51</v>
      </c>
      <c r="C1" s="4" t="s">
        <v>52</v>
      </c>
      <c r="D1" s="4" t="s">
        <v>53</v>
      </c>
      <c r="E1" s="3" t="s">
        <v>55</v>
      </c>
      <c r="F1" s="3" t="s">
        <v>54</v>
      </c>
      <c r="H1" s="12" t="s">
        <v>118</v>
      </c>
      <c r="I1" t="s">
        <v>119</v>
      </c>
      <c r="J1" s="12" t="s">
        <v>118</v>
      </c>
      <c r="K1" t="s">
        <v>119</v>
      </c>
      <c r="L1" s="12" t="s">
        <v>118</v>
      </c>
      <c r="M1" t="s">
        <v>119</v>
      </c>
      <c r="N1" s="12" t="s">
        <v>118</v>
      </c>
      <c r="O1" t="s">
        <v>119</v>
      </c>
      <c r="P1" s="12" t="s">
        <v>118</v>
      </c>
      <c r="Q1" t="s">
        <v>119</v>
      </c>
      <c r="R1" s="3" t="s">
        <v>119</v>
      </c>
    </row>
    <row r="2" spans="1:18" ht="12.75">
      <c r="A2" s="4"/>
      <c r="B2" s="3"/>
      <c r="C2" s="4"/>
      <c r="H2" s="12" t="s">
        <v>120</v>
      </c>
      <c r="I2" t="s">
        <v>121</v>
      </c>
      <c r="J2" s="12" t="s">
        <v>120</v>
      </c>
      <c r="K2" t="s">
        <v>121</v>
      </c>
      <c r="L2" s="12" t="s">
        <v>120</v>
      </c>
      <c r="M2" t="s">
        <v>121</v>
      </c>
      <c r="N2" s="12" t="s">
        <v>120</v>
      </c>
      <c r="O2" t="s">
        <v>121</v>
      </c>
      <c r="P2" s="12" t="s">
        <v>120</v>
      </c>
      <c r="Q2" t="s">
        <v>121</v>
      </c>
      <c r="R2" s="3" t="s">
        <v>121</v>
      </c>
    </row>
    <row r="3" spans="1:18" ht="12" customHeight="1">
      <c r="A3" s="4"/>
      <c r="B3" s="3"/>
      <c r="C3" s="4"/>
      <c r="F3" s="6">
        <v>6</v>
      </c>
      <c r="I3" s="2" t="s">
        <v>1</v>
      </c>
      <c r="J3" s="2"/>
      <c r="K3" s="2" t="s">
        <v>122</v>
      </c>
      <c r="L3" s="2"/>
      <c r="M3" s="2" t="s">
        <v>123</v>
      </c>
      <c r="N3" s="2"/>
      <c r="O3" s="2" t="s">
        <v>124</v>
      </c>
      <c r="P3" s="2"/>
      <c r="Q3" s="2" t="s">
        <v>125</v>
      </c>
      <c r="R3" s="3" t="s">
        <v>126</v>
      </c>
    </row>
    <row r="4" spans="1:18" ht="12.75">
      <c r="A4" s="1" t="s">
        <v>32</v>
      </c>
      <c r="C4" s="13">
        <f>SUM(BLB!K4+'RSD A'!K4+'RSD B'!K4+'RSD C'!K4+'RSD D'!K4)</f>
        <v>0</v>
      </c>
      <c r="D4" s="1">
        <f>SUM(Gesamtübersicht!D4)</f>
        <v>0</v>
      </c>
      <c r="E4" s="7" t="e">
        <f aca="true" t="shared" si="0" ref="E4:E58">SUM(C4/D4)</f>
        <v>#DIV/0!</v>
      </c>
      <c r="H4" s="20">
        <v>0</v>
      </c>
      <c r="I4" s="7">
        <f>SUM(H4+BLB!K4)</f>
        <v>0</v>
      </c>
      <c r="J4" s="20">
        <v>0</v>
      </c>
      <c r="K4" s="7">
        <f>SUM(J4+'RSD A'!K4)</f>
        <v>0</v>
      </c>
      <c r="L4" s="20">
        <v>0</v>
      </c>
      <c r="M4" s="7">
        <f>SUM(L4+'RSD B'!K4)</f>
        <v>0</v>
      </c>
      <c r="N4" s="20">
        <v>0</v>
      </c>
      <c r="O4" s="7">
        <f>SUM(N4+'RSD C'!K4)</f>
        <v>0</v>
      </c>
      <c r="P4" s="20">
        <v>0</v>
      </c>
      <c r="Q4" s="7">
        <f>SUM(P4+'RSD D'!K4)</f>
        <v>0</v>
      </c>
      <c r="R4" s="17">
        <f>SUM(I4+K4+M4+O4+Q4)</f>
        <v>0</v>
      </c>
    </row>
    <row r="5" spans="1:18" ht="12.75">
      <c r="A5" s="1" t="s">
        <v>33</v>
      </c>
      <c r="C5" s="13">
        <f>SUM(BLB!K5+'RSD A'!K5+'RSD B'!K5+'RSD C'!K5+'RSD D'!K5)</f>
        <v>11379.45</v>
      </c>
      <c r="D5" s="1">
        <f>SUM(Gesamtübersicht!D5)</f>
        <v>28</v>
      </c>
      <c r="E5" s="7">
        <f t="shared" si="0"/>
        <v>406.4089285714286</v>
      </c>
      <c r="H5" s="20">
        <v>0</v>
      </c>
      <c r="I5" s="7">
        <f>SUM(H5+BLB!K5)</f>
        <v>0</v>
      </c>
      <c r="J5" s="20">
        <v>0</v>
      </c>
      <c r="K5" s="7">
        <f>SUM(J5+'RSD A'!K5)</f>
        <v>0</v>
      </c>
      <c r="L5" s="20">
        <v>32175.72</v>
      </c>
      <c r="M5" s="7">
        <f>SUM(L5+'RSD B'!K5)</f>
        <v>37392.05</v>
      </c>
      <c r="N5" s="20">
        <v>44092.71</v>
      </c>
      <c r="O5" s="7">
        <f>SUM(N5+'RSD C'!K5)</f>
        <v>49360.29</v>
      </c>
      <c r="P5" s="20">
        <v>5043.08</v>
      </c>
      <c r="Q5" s="7">
        <f>SUM(P5+'RSD D'!K5)</f>
        <v>5938.62</v>
      </c>
      <c r="R5" s="17">
        <f aca="true" t="shared" si="1" ref="R5:R11">SUM(I5+K5+M5+O5+Q5)</f>
        <v>92690.95999999999</v>
      </c>
    </row>
    <row r="6" spans="1:18" ht="12.75">
      <c r="A6" s="1" t="s">
        <v>74</v>
      </c>
      <c r="C6" s="13">
        <f>SUM(BLB!K6+'RSD A'!K6+'RSD B'!K6+'RSD C'!K6+'RSD D'!K6)</f>
        <v>0</v>
      </c>
      <c r="D6" s="1">
        <f>SUM(Gesamtübersicht!D6)</f>
        <v>0</v>
      </c>
      <c r="E6" s="7" t="e">
        <f t="shared" si="0"/>
        <v>#DIV/0!</v>
      </c>
      <c r="H6" s="20">
        <v>0</v>
      </c>
      <c r="I6" s="7">
        <f>SUM(H6+BLB!K6)</f>
        <v>0</v>
      </c>
      <c r="J6" s="20">
        <v>0</v>
      </c>
      <c r="K6" s="7">
        <f>SUM(J6+'RSD A'!K6)</f>
        <v>0</v>
      </c>
      <c r="L6" s="20">
        <v>0</v>
      </c>
      <c r="M6" s="7">
        <f>SUM(L6+'RSD B'!K6)</f>
        <v>0</v>
      </c>
      <c r="N6" s="20">
        <v>0</v>
      </c>
      <c r="O6" s="7">
        <f>SUM(N6+'RSD C'!K6)</f>
        <v>0</v>
      </c>
      <c r="P6" s="20">
        <v>0</v>
      </c>
      <c r="Q6" s="7">
        <f>SUM(P6+'RSD D'!K6)</f>
        <v>0</v>
      </c>
      <c r="R6" s="17">
        <f t="shared" si="1"/>
        <v>0</v>
      </c>
    </row>
    <row r="7" spans="1:18" ht="12.75">
      <c r="A7" s="1" t="s">
        <v>48</v>
      </c>
      <c r="C7" s="13">
        <f>SUM(BLB!K7+'RSD A'!K7+'RSD B'!K7+'RSD C'!K7+'RSD D'!K7)</f>
        <v>939.19</v>
      </c>
      <c r="D7" s="1">
        <f>SUM(Gesamtübersicht!D7)</f>
        <v>3</v>
      </c>
      <c r="E7" s="7">
        <f t="shared" si="0"/>
        <v>313.06333333333333</v>
      </c>
      <c r="H7" s="20">
        <v>0</v>
      </c>
      <c r="I7" s="7">
        <f>SUM(H7+BLB!K7)</f>
        <v>0</v>
      </c>
      <c r="J7" s="20">
        <v>0</v>
      </c>
      <c r="K7" s="7">
        <f>SUM(J7+'RSD A'!K7)</f>
        <v>0</v>
      </c>
      <c r="L7" s="20">
        <v>2203.05</v>
      </c>
      <c r="M7" s="7">
        <f>SUM(L7+'RSD B'!K7)</f>
        <v>2536.8</v>
      </c>
      <c r="N7" s="20">
        <v>3052.42</v>
      </c>
      <c r="O7" s="7">
        <f>SUM(N7+'RSD C'!K7)</f>
        <v>3657.86</v>
      </c>
      <c r="P7" s="20">
        <v>612.15</v>
      </c>
      <c r="Q7" s="7">
        <f>SUM(P7+'RSD D'!K7)</f>
        <v>612.15</v>
      </c>
      <c r="R7" s="17">
        <f t="shared" si="1"/>
        <v>6806.8099999999995</v>
      </c>
    </row>
    <row r="8" spans="1:18" ht="12.75">
      <c r="A8" s="1" t="s">
        <v>85</v>
      </c>
      <c r="C8" s="13">
        <f>SUM(BLB!K8+'RSD A'!K8+'RSD B'!K8+'RSD C'!K8+'RSD D'!K8)</f>
        <v>50685.93000000001</v>
      </c>
      <c r="D8" s="1">
        <f>SUM(Gesamtübersicht!D8)</f>
        <v>3</v>
      </c>
      <c r="E8" s="7">
        <f t="shared" si="0"/>
        <v>16895.31</v>
      </c>
      <c r="H8" s="20">
        <v>0</v>
      </c>
      <c r="I8" s="7">
        <f>SUM(H8+BLB!K8)</f>
        <v>0</v>
      </c>
      <c r="J8" s="20">
        <v>737.2</v>
      </c>
      <c r="K8" s="7">
        <f>SUM(J8+'RSD A'!K8)</f>
        <v>41449.61</v>
      </c>
      <c r="L8" s="20">
        <v>20562.39</v>
      </c>
      <c r="M8" s="7">
        <f>SUM(L8+'RSD B'!K8)</f>
        <v>25791</v>
      </c>
      <c r="N8" s="20">
        <v>64172.79</v>
      </c>
      <c r="O8" s="7">
        <f>SUM(N8+'RSD C'!K8)</f>
        <v>68917.7</v>
      </c>
      <c r="P8" s="20">
        <v>0</v>
      </c>
      <c r="Q8" s="7">
        <f>SUM(P8+'RSD D'!K8)</f>
        <v>0</v>
      </c>
      <c r="R8" s="17">
        <f t="shared" si="1"/>
        <v>136158.31</v>
      </c>
    </row>
    <row r="9" spans="1:18" ht="12.75">
      <c r="A9" s="1" t="s">
        <v>83</v>
      </c>
      <c r="C9" s="13">
        <f>SUM(BLB!K9+'RSD A'!K9+'RSD B'!K9+'RSD C'!K9+'RSD D'!K9)</f>
        <v>7159.01</v>
      </c>
      <c r="D9" s="1">
        <f>SUM(Gesamtübersicht!D9)</f>
        <v>5</v>
      </c>
      <c r="E9" s="7">
        <f t="shared" si="0"/>
        <v>1431.8020000000001</v>
      </c>
      <c r="H9" s="20">
        <v>0</v>
      </c>
      <c r="I9" s="7">
        <f>SUM(H9+BLB!K9)</f>
        <v>0</v>
      </c>
      <c r="J9" s="20">
        <v>15808.94</v>
      </c>
      <c r="K9" s="7">
        <f>SUM(J9+'RSD A'!K9)</f>
        <v>19262.940000000002</v>
      </c>
      <c r="L9" s="20">
        <v>21947.87</v>
      </c>
      <c r="M9" s="7">
        <f>SUM(L9+'RSD B'!K9)</f>
        <v>21947.87</v>
      </c>
      <c r="N9" s="20">
        <v>33914.21</v>
      </c>
      <c r="O9" s="7">
        <f>SUM(N9+'RSD C'!K9)</f>
        <v>37619.22</v>
      </c>
      <c r="P9" s="20">
        <v>0</v>
      </c>
      <c r="Q9" s="7">
        <f>SUM(P9+'RSD D'!K9)</f>
        <v>0</v>
      </c>
      <c r="R9" s="17">
        <f t="shared" si="1"/>
        <v>78830.03</v>
      </c>
    </row>
    <row r="10" spans="1:18" ht="12.75">
      <c r="A10" s="1" t="s">
        <v>77</v>
      </c>
      <c r="C10" s="13">
        <f>SUM(BLB!K10+'RSD A'!K10+'RSD B'!K10+'RSD C'!K10+'RSD D'!K10)</f>
        <v>4284.16</v>
      </c>
      <c r="D10" s="1">
        <f>SUM(Gesamtübersicht!D10)</f>
        <v>6</v>
      </c>
      <c r="E10" s="7">
        <f t="shared" si="0"/>
        <v>714.0266666666666</v>
      </c>
      <c r="H10" s="20">
        <v>1480.48</v>
      </c>
      <c r="I10" s="7">
        <f>SUM(H10+BLB!K10)</f>
        <v>1480.48</v>
      </c>
      <c r="J10" s="20">
        <v>3478.32</v>
      </c>
      <c r="K10" s="7">
        <f>SUM(J10+'RSD A'!K10)</f>
        <v>3478.32</v>
      </c>
      <c r="L10" s="20">
        <v>4758.64</v>
      </c>
      <c r="M10" s="7">
        <f>SUM(L10+'RSD B'!K10)</f>
        <v>7410.8</v>
      </c>
      <c r="N10" s="20">
        <v>0</v>
      </c>
      <c r="O10" s="7">
        <f>SUM(N10+'RSD C'!K10)</f>
        <v>0</v>
      </c>
      <c r="P10" s="20">
        <v>0</v>
      </c>
      <c r="Q10" s="7">
        <f>SUM(P10+'RSD D'!K10)</f>
        <v>1632</v>
      </c>
      <c r="R10" s="17">
        <f t="shared" si="1"/>
        <v>14001.6</v>
      </c>
    </row>
    <row r="11" spans="1:18" ht="12.75">
      <c r="A11" s="1" t="s">
        <v>84</v>
      </c>
      <c r="C11" s="13">
        <f>SUM(BLB!K11+'RSD A'!K11+'RSD B'!K11+'RSD C'!K11+'RSD D'!K11)</f>
        <v>0</v>
      </c>
      <c r="D11" s="1">
        <f>SUM(Gesamtübersicht!D11)</f>
        <v>0</v>
      </c>
      <c r="E11" s="7" t="e">
        <f t="shared" si="0"/>
        <v>#DIV/0!</v>
      </c>
      <c r="H11" s="20">
        <v>0</v>
      </c>
      <c r="I11" s="7">
        <f>SUM(H11+BLB!K11)</f>
        <v>0</v>
      </c>
      <c r="J11" s="20">
        <v>0</v>
      </c>
      <c r="K11" s="7">
        <f>SUM(J11+'RSD A'!K11)</f>
        <v>0</v>
      </c>
      <c r="L11" s="20">
        <v>0</v>
      </c>
      <c r="M11" s="7">
        <f>SUM(L11+'RSD B'!K11)</f>
        <v>0</v>
      </c>
      <c r="N11" s="20">
        <v>0</v>
      </c>
      <c r="O11" s="7">
        <f>SUM(N11+'RSD C'!K11)</f>
        <v>0</v>
      </c>
      <c r="P11" s="20">
        <v>0</v>
      </c>
      <c r="Q11" s="7">
        <f>SUM(P11+'RSD D'!K11)</f>
        <v>0</v>
      </c>
      <c r="R11" s="17">
        <f t="shared" si="1"/>
        <v>0</v>
      </c>
    </row>
    <row r="12" spans="3:18" ht="12.75">
      <c r="C12" s="13"/>
      <c r="E12" s="7"/>
      <c r="H12" s="20"/>
      <c r="I12" s="7"/>
      <c r="J12" s="20"/>
      <c r="K12" s="7"/>
      <c r="L12" s="20"/>
      <c r="M12" s="7"/>
      <c r="N12" s="20"/>
      <c r="O12" s="7"/>
      <c r="P12" s="20"/>
      <c r="Q12" s="7"/>
      <c r="R12" s="17"/>
    </row>
    <row r="13" spans="1:18" ht="12.75">
      <c r="A13" s="1" t="s">
        <v>35</v>
      </c>
      <c r="C13" s="13">
        <f>SUM(BLB!K13+'RSD A'!K13+'RSD B'!K13+'RSD C'!K13+'RSD D'!K13)</f>
        <v>19108.440000000002</v>
      </c>
      <c r="D13" s="1">
        <f>SUM(Gesamtübersicht!D13)</f>
        <v>53</v>
      </c>
      <c r="E13" s="7">
        <f t="shared" si="0"/>
        <v>360.53660377358494</v>
      </c>
      <c r="H13" s="20">
        <v>13308.11</v>
      </c>
      <c r="I13" s="7">
        <f>SUM(H13+BLB!K13)</f>
        <v>13884.35</v>
      </c>
      <c r="J13" s="20">
        <v>15084.97</v>
      </c>
      <c r="K13" s="7">
        <f>SUM(J13+'RSD A'!K13)</f>
        <v>17286.86</v>
      </c>
      <c r="L13" s="20">
        <v>31355.94</v>
      </c>
      <c r="M13" s="7">
        <f>SUM(L13+'RSD B'!K13)</f>
        <v>33178.21</v>
      </c>
      <c r="N13" s="20">
        <v>58172.48</v>
      </c>
      <c r="O13" s="7">
        <f>SUM(N13+'RSD C'!K13)</f>
        <v>68109.42</v>
      </c>
      <c r="P13" s="20">
        <v>9414.72</v>
      </c>
      <c r="Q13" s="7">
        <f>SUM(P13+'RSD D'!K13)</f>
        <v>13985.82</v>
      </c>
      <c r="R13" s="17">
        <f aca="true" t="shared" si="2" ref="R13:R20">SUM(I13+K13+M13+O13+Q13)</f>
        <v>146444.66</v>
      </c>
    </row>
    <row r="14" spans="1:18" ht="12.75">
      <c r="A14" s="1" t="s">
        <v>243</v>
      </c>
      <c r="C14" s="13">
        <f>SUM(BLB!K14+'RSD A'!K14+'RSD B'!K14+'RSD C'!K14+'RSD D'!K14)</f>
        <v>383.12</v>
      </c>
      <c r="D14" s="1">
        <f>SUM(Gesamtübersicht!D14)</f>
        <v>1</v>
      </c>
      <c r="E14" s="7">
        <f t="shared" si="0"/>
        <v>383.12</v>
      </c>
      <c r="H14" s="20">
        <v>0</v>
      </c>
      <c r="I14" s="7">
        <f>SUM(H14+BLB!K14)</f>
        <v>0</v>
      </c>
      <c r="J14" s="20">
        <v>0</v>
      </c>
      <c r="K14" s="7">
        <f>SUM(J14+'RSD A'!K14)</f>
        <v>0</v>
      </c>
      <c r="L14" s="20">
        <v>0</v>
      </c>
      <c r="M14" s="7">
        <f>SUM(L14+'RSD B'!K14)</f>
        <v>0</v>
      </c>
      <c r="N14" s="20">
        <v>0</v>
      </c>
      <c r="O14" s="7">
        <f>SUM(N14+'RSD C'!K14)</f>
        <v>0</v>
      </c>
      <c r="P14" s="20">
        <v>1599.02</v>
      </c>
      <c r="Q14" s="7">
        <f>SUM(P14+'RSD D'!K14)</f>
        <v>1982.1399999999999</v>
      </c>
      <c r="R14" s="17">
        <f t="shared" si="2"/>
        <v>1982.1399999999999</v>
      </c>
    </row>
    <row r="15" spans="1:18" ht="12.75">
      <c r="A15" s="1" t="s">
        <v>34</v>
      </c>
      <c r="C15" s="13">
        <f>SUM(BLB!K15+'RSD A'!K15+'RSD B'!K15+'RSD C'!K15+'RSD D'!K15)</f>
        <v>14439.57</v>
      </c>
      <c r="D15" s="1">
        <f>SUM(Gesamtübersicht!D15)</f>
        <v>41</v>
      </c>
      <c r="E15" s="7">
        <f t="shared" si="0"/>
        <v>352.18463414634147</v>
      </c>
      <c r="H15" s="20">
        <v>4236.96</v>
      </c>
      <c r="I15" s="7">
        <f>SUM(H15+BLB!K15)</f>
        <v>4236.96</v>
      </c>
      <c r="J15" s="20">
        <v>14847.38</v>
      </c>
      <c r="K15" s="7">
        <f>SUM(J15+'RSD A'!K15)</f>
        <v>15667.029999999999</v>
      </c>
      <c r="L15" s="20">
        <v>15899.78</v>
      </c>
      <c r="M15" s="7">
        <f>SUM(L15+'RSD B'!K15)</f>
        <v>16706.82</v>
      </c>
      <c r="N15" s="20">
        <v>27690.08</v>
      </c>
      <c r="O15" s="7">
        <f>SUM(N15+'RSD C'!K15)</f>
        <v>30817.52</v>
      </c>
      <c r="P15" s="20">
        <v>12510.08</v>
      </c>
      <c r="Q15" s="7">
        <f>SUM(P15+'RSD D'!K15)</f>
        <v>22195.52</v>
      </c>
      <c r="R15" s="17">
        <f t="shared" si="2"/>
        <v>89623.85</v>
      </c>
    </row>
    <row r="16" spans="1:18" ht="12.75">
      <c r="A16" s="1" t="s">
        <v>36</v>
      </c>
      <c r="C16" s="13">
        <f>SUM(BLB!K16+'RSD A'!K16+'RSD B'!K16+'RSD C'!K16+'RSD D'!K16)</f>
        <v>20035.920000000002</v>
      </c>
      <c r="D16" s="1">
        <f>SUM(Gesamtübersicht!D16)</f>
        <v>35</v>
      </c>
      <c r="E16" s="7">
        <f t="shared" si="0"/>
        <v>572.4548571428572</v>
      </c>
      <c r="H16" s="20">
        <v>5240.84</v>
      </c>
      <c r="I16" s="7">
        <f>SUM(H16+BLB!K16)</f>
        <v>6565.24</v>
      </c>
      <c r="J16" s="20">
        <v>31944.88</v>
      </c>
      <c r="K16" s="7">
        <f>SUM(J16+'RSD A'!K16)</f>
        <v>36882.64</v>
      </c>
      <c r="L16" s="20">
        <v>16214.44</v>
      </c>
      <c r="M16" s="7">
        <f>SUM(L16+'RSD B'!K16)</f>
        <v>19184.88</v>
      </c>
      <c r="N16" s="20">
        <v>30446.19</v>
      </c>
      <c r="O16" s="7">
        <f>SUM(N16+'RSD C'!K16)</f>
        <v>37541.19</v>
      </c>
      <c r="P16" s="20">
        <v>8930.24</v>
      </c>
      <c r="Q16" s="7">
        <f>SUM(P16+'RSD D'!K16)</f>
        <v>12638.56</v>
      </c>
      <c r="R16" s="17">
        <f t="shared" si="2"/>
        <v>112812.51</v>
      </c>
    </row>
    <row r="17" spans="1:18" ht="12.75">
      <c r="A17" s="1" t="s">
        <v>37</v>
      </c>
      <c r="C17" s="13">
        <f>SUM(BLB!K17+'RSD A'!K17+'RSD B'!K17+'RSD C'!K17+'RSD D'!K17)</f>
        <v>96731.15999999999</v>
      </c>
      <c r="D17" s="1">
        <f>SUM(Gesamtübersicht!D17)</f>
        <v>138</v>
      </c>
      <c r="E17" s="7">
        <f t="shared" si="0"/>
        <v>700.9504347826086</v>
      </c>
      <c r="H17" s="20">
        <v>22011.47</v>
      </c>
      <c r="I17" s="7">
        <f>SUM(H17+BLB!K17)</f>
        <v>24319.71</v>
      </c>
      <c r="J17" s="20">
        <v>154422.42</v>
      </c>
      <c r="K17" s="7">
        <f>SUM(J17+'RSD A'!K17)</f>
        <v>192520.87</v>
      </c>
      <c r="L17" s="20">
        <v>148365.34</v>
      </c>
      <c r="M17" s="7">
        <f>SUM(L17+'RSD B'!K17)</f>
        <v>181276.3</v>
      </c>
      <c r="N17" s="20">
        <v>61887.88</v>
      </c>
      <c r="O17" s="7">
        <f>SUM(N17+'RSD C'!K17)</f>
        <v>67740.47</v>
      </c>
      <c r="P17" s="20">
        <v>76657.53</v>
      </c>
      <c r="Q17" s="7">
        <f>SUM(P17+'RSD D'!K17)</f>
        <v>94218.45</v>
      </c>
      <c r="R17" s="17">
        <f t="shared" si="2"/>
        <v>560075.7999999999</v>
      </c>
    </row>
    <row r="18" spans="1:18" ht="12.75">
      <c r="A18" s="1" t="s">
        <v>182</v>
      </c>
      <c r="C18" s="13">
        <f>SUM(BLB!K18+'RSD A'!K18+'RSD B'!K18+'RSD C'!K18+'RSD D'!K18)</f>
        <v>605.44</v>
      </c>
      <c r="D18" s="1">
        <f>SUM(Gesamtübersicht!D18)</f>
        <v>2</v>
      </c>
      <c r="E18" s="7">
        <f t="shared" si="0"/>
        <v>302.72</v>
      </c>
      <c r="H18" s="20">
        <v>0</v>
      </c>
      <c r="I18" s="7">
        <f>SUM(H18+BLB!K18)</f>
        <v>0</v>
      </c>
      <c r="J18" s="20">
        <v>0</v>
      </c>
      <c r="K18" s="7">
        <f>SUM(J18+'RSD A'!K18)</f>
        <v>0</v>
      </c>
      <c r="L18" s="20">
        <v>0</v>
      </c>
      <c r="M18" s="7">
        <f>SUM(L18+'RSD B'!K18)</f>
        <v>0</v>
      </c>
      <c r="N18" s="20">
        <v>227.04</v>
      </c>
      <c r="O18" s="7">
        <f>SUM(N18+'RSD C'!K18)</f>
        <v>832.48</v>
      </c>
      <c r="P18" s="20">
        <v>0</v>
      </c>
      <c r="Q18" s="7">
        <f>SUM(P18+'RSD D'!K18)</f>
        <v>0</v>
      </c>
      <c r="R18" s="17">
        <f t="shared" si="2"/>
        <v>832.48</v>
      </c>
    </row>
    <row r="19" spans="1:18" ht="12.75">
      <c r="A19" s="1" t="s">
        <v>210</v>
      </c>
      <c r="C19" s="13">
        <f>SUM(BLB!K19+'RSD A'!K19+'RSD B'!K19+'RSD C'!K19+'RSD D'!K19)</f>
        <v>0</v>
      </c>
      <c r="D19" s="1">
        <f>SUM(Gesamtübersicht!D19)</f>
        <v>0</v>
      </c>
      <c r="E19" s="7" t="e">
        <f t="shared" si="0"/>
        <v>#DIV/0!</v>
      </c>
      <c r="H19" s="20">
        <v>0</v>
      </c>
      <c r="I19" s="7">
        <f>SUM(H19+BLB!K19)</f>
        <v>0</v>
      </c>
      <c r="J19" s="20">
        <v>0</v>
      </c>
      <c r="K19" s="7">
        <f>SUM(J19+'RSD A'!K19)</f>
        <v>0</v>
      </c>
      <c r="L19" s="20">
        <v>0</v>
      </c>
      <c r="M19" s="7">
        <f>SUM(L19+'RSD B'!K19)</f>
        <v>0</v>
      </c>
      <c r="N19" s="20">
        <v>0</v>
      </c>
      <c r="O19" s="7">
        <f>SUM(N19+'RSD C'!K19)</f>
        <v>0</v>
      </c>
      <c r="P19" s="20">
        <v>0</v>
      </c>
      <c r="Q19" s="7">
        <f>SUM(P19+'RSD D'!K19)</f>
        <v>0</v>
      </c>
      <c r="R19" s="17">
        <f>SUM(I19+K19+M19+O19+Q19)</f>
        <v>0</v>
      </c>
    </row>
    <row r="20" spans="1:18" ht="12.75">
      <c r="A20" s="1" t="s">
        <v>184</v>
      </c>
      <c r="C20" s="13">
        <f>SUM(BLB!K20+'RSD A'!K20+'RSD B'!K20+'RSD C'!K20+'RSD D'!K20)</f>
        <v>1917.02</v>
      </c>
      <c r="D20" s="1">
        <f>SUM(Gesamtübersicht!D20)</f>
        <v>5</v>
      </c>
      <c r="E20" s="7">
        <f t="shared" si="0"/>
        <v>383.404</v>
      </c>
      <c r="H20" s="20">
        <v>0</v>
      </c>
      <c r="I20" s="7">
        <f>SUM(H20+BLB!K20)</f>
        <v>0</v>
      </c>
      <c r="J20" s="20">
        <v>547.8</v>
      </c>
      <c r="K20" s="7">
        <f>SUM(J20+'RSD A'!K20)</f>
        <v>547.8</v>
      </c>
      <c r="L20" s="20">
        <v>745.38</v>
      </c>
      <c r="M20" s="7">
        <f>SUM(L20+'RSD B'!K20)</f>
        <v>2236.14</v>
      </c>
      <c r="N20" s="20">
        <v>7258.01</v>
      </c>
      <c r="O20" s="7">
        <f>SUM(N20+'RSD C'!K20)</f>
        <v>7684.27</v>
      </c>
      <c r="P20" s="20">
        <v>490.92</v>
      </c>
      <c r="Q20" s="7">
        <f>SUM(P20+'RSD D'!K20)</f>
        <v>490.92</v>
      </c>
      <c r="R20" s="17">
        <f t="shared" si="2"/>
        <v>10959.13</v>
      </c>
    </row>
    <row r="21" spans="1:18" ht="12.75">
      <c r="A21" s="1" t="s">
        <v>188</v>
      </c>
      <c r="C21" s="13">
        <f>SUM(BLB!K21+'RSD A'!K21+'RSD B'!K21+'RSD C'!K21+'RSD D'!K21)</f>
        <v>0</v>
      </c>
      <c r="D21" s="1">
        <f>SUM(Gesamtübersicht!D21)</f>
        <v>0</v>
      </c>
      <c r="E21" s="7" t="e">
        <f>SUM(C21/D21)</f>
        <v>#DIV/0!</v>
      </c>
      <c r="H21" s="20">
        <v>0</v>
      </c>
      <c r="I21" s="7">
        <f>SUM(H21+BLB!K21)</f>
        <v>0</v>
      </c>
      <c r="J21" s="20">
        <v>2794.19</v>
      </c>
      <c r="K21" s="7">
        <f>SUM(J21+'RSD A'!K21)</f>
        <v>2794.19</v>
      </c>
      <c r="L21" s="20">
        <v>0</v>
      </c>
      <c r="M21" s="7">
        <f>SUM(L21+'RSD B'!K21)</f>
        <v>0</v>
      </c>
      <c r="N21" s="20">
        <v>0</v>
      </c>
      <c r="O21" s="7">
        <f>SUM(N21+'RSD C'!K21)</f>
        <v>0</v>
      </c>
      <c r="P21" s="20">
        <v>0</v>
      </c>
      <c r="Q21" s="7">
        <f>SUM(P21+'RSD D'!K21)</f>
        <v>0</v>
      </c>
      <c r="R21" s="17">
        <f>SUM(I21+K21+M21+O21+Q21)</f>
        <v>2794.19</v>
      </c>
    </row>
    <row r="22" spans="3:18" ht="12.75">
      <c r="C22" s="13"/>
      <c r="E22" s="7"/>
      <c r="H22" s="20"/>
      <c r="I22" s="7"/>
      <c r="J22" s="20"/>
      <c r="K22" s="7"/>
      <c r="L22" s="20"/>
      <c r="M22" s="7"/>
      <c r="N22" s="20"/>
      <c r="O22" s="7"/>
      <c r="P22" s="20"/>
      <c r="Q22" s="7"/>
      <c r="R22" s="17"/>
    </row>
    <row r="23" spans="1:18" ht="12.75">
      <c r="A23" s="1" t="s">
        <v>38</v>
      </c>
      <c r="C23" s="13">
        <f>SUM(BLB!K23+'RSD A'!K23+'RSD B'!K23+'RSD C'!K23+'RSD D'!K23)</f>
        <v>61583.1</v>
      </c>
      <c r="D23" s="1">
        <f>SUM(Gesamtübersicht!D23)</f>
        <v>43</v>
      </c>
      <c r="E23" s="7">
        <f t="shared" si="0"/>
        <v>1432.1651162790697</v>
      </c>
      <c r="H23" s="20">
        <v>27534.61</v>
      </c>
      <c r="I23" s="7">
        <f>SUM(H23+BLB!K23)</f>
        <v>33721.71</v>
      </c>
      <c r="J23" s="20">
        <v>58578.99</v>
      </c>
      <c r="K23" s="7">
        <f>SUM(J23+'RSD A'!K23)</f>
        <v>70125.62</v>
      </c>
      <c r="L23" s="20">
        <v>139682.1</v>
      </c>
      <c r="M23" s="7">
        <f>SUM(L23+'RSD B'!K23)</f>
        <v>143487.28</v>
      </c>
      <c r="N23" s="20">
        <v>124910.64</v>
      </c>
      <c r="O23" s="7">
        <f>SUM(N23+'RSD C'!K23)</f>
        <v>151654.69</v>
      </c>
      <c r="P23" s="20">
        <v>74756.37</v>
      </c>
      <c r="Q23" s="7">
        <f>SUM(P23+'RSD D'!K23)</f>
        <v>88056.51</v>
      </c>
      <c r="R23" s="17">
        <f>SUM(I23+K23+M23+O23+Q23)</f>
        <v>487045.81</v>
      </c>
    </row>
    <row r="24" spans="1:18" ht="12.75">
      <c r="A24" s="1" t="s">
        <v>197</v>
      </c>
      <c r="C24" s="13">
        <f>SUM(BLB!K24+'RSD A'!K24+'RSD B'!K24+'RSD C'!K24+'RSD D'!K24)</f>
        <v>0</v>
      </c>
      <c r="D24" s="1">
        <f>SUM(Gesamtübersicht!D24)</f>
        <v>0</v>
      </c>
      <c r="E24" s="34" t="s">
        <v>209</v>
      </c>
      <c r="H24" s="20">
        <v>0</v>
      </c>
      <c r="I24" s="7">
        <f>SUM(H24+BLB!K24)</f>
        <v>0</v>
      </c>
      <c r="J24" s="20">
        <v>0</v>
      </c>
      <c r="K24" s="7">
        <f>SUM(J24+'RSD A'!K24)</f>
        <v>0</v>
      </c>
      <c r="L24" s="20">
        <v>0</v>
      </c>
      <c r="M24" s="7">
        <f>SUM(L24+'RSD B'!K24)</f>
        <v>0</v>
      </c>
      <c r="N24" s="20">
        <v>0</v>
      </c>
      <c r="O24" s="7">
        <f>SUM(N24+'RSD C'!K24)</f>
        <v>0</v>
      </c>
      <c r="P24" s="20">
        <v>0</v>
      </c>
      <c r="Q24" s="7">
        <f>SUM(P24+'RSD D'!K24)</f>
        <v>0</v>
      </c>
      <c r="R24" s="17">
        <f>SUM(I24+K24+M24+O24+Q24)</f>
        <v>0</v>
      </c>
    </row>
    <row r="25" spans="1:18" ht="12.75">
      <c r="A25" s="1" t="s">
        <v>198</v>
      </c>
      <c r="C25" s="13">
        <f>SUM(BLB!K25+'RSD A'!K25+'RSD B'!K25+'RSD C'!K25+'RSD D'!K25)</f>
        <v>0</v>
      </c>
      <c r="D25" s="1">
        <f>SUM(Gesamtübersicht!D25)</f>
        <v>0</v>
      </c>
      <c r="E25" s="34" t="s">
        <v>209</v>
      </c>
      <c r="H25" s="20">
        <v>0</v>
      </c>
      <c r="I25" s="7">
        <f>SUM(H25+BLB!K25)</f>
        <v>0</v>
      </c>
      <c r="J25" s="20">
        <v>0</v>
      </c>
      <c r="K25" s="7">
        <f>SUM(J25+'RSD A'!K25)</f>
        <v>0</v>
      </c>
      <c r="L25" s="20">
        <v>0</v>
      </c>
      <c r="M25" s="7">
        <f>SUM(L25+'RSD B'!K25)</f>
        <v>0</v>
      </c>
      <c r="N25" s="20">
        <v>0</v>
      </c>
      <c r="O25" s="7">
        <f>SUM(N25+'RSD C'!K25)</f>
        <v>0</v>
      </c>
      <c r="P25" s="20">
        <v>0</v>
      </c>
      <c r="Q25" s="7">
        <f>SUM(P25+'RSD D'!K25)</f>
        <v>0</v>
      </c>
      <c r="R25" s="17">
        <f>SUM(I25+K25+M25+O25+Q25)</f>
        <v>0</v>
      </c>
    </row>
    <row r="26" spans="1:18" ht="12.75">
      <c r="A26" s="1" t="s">
        <v>199</v>
      </c>
      <c r="C26" s="13">
        <f>SUM(BLB!K26+'RSD A'!K26+'RSD B'!K26+'RSD C'!K26+'RSD D'!K26)</f>
        <v>0</v>
      </c>
      <c r="D26" s="1">
        <f>SUM(Gesamtübersicht!D26)</f>
        <v>0</v>
      </c>
      <c r="E26" s="7" t="e">
        <f>SUM(C26/D26)</f>
        <v>#DIV/0!</v>
      </c>
      <c r="H26" s="20">
        <v>0</v>
      </c>
      <c r="I26" s="7">
        <f>SUM(H26+BLB!K26)</f>
        <v>0</v>
      </c>
      <c r="J26" s="20">
        <v>0</v>
      </c>
      <c r="K26" s="7">
        <f>SUM(J26+'RSD A'!K26)</f>
        <v>0</v>
      </c>
      <c r="L26" s="20">
        <v>0</v>
      </c>
      <c r="M26" s="7">
        <f>SUM(L26+'RSD B'!K26)</f>
        <v>0</v>
      </c>
      <c r="N26" s="20">
        <v>0</v>
      </c>
      <c r="O26" s="7">
        <f>SUM(N26+'RSD C'!K26)</f>
        <v>0</v>
      </c>
      <c r="P26" s="20">
        <v>0</v>
      </c>
      <c r="Q26" s="7">
        <f>SUM(P26+'RSD D'!K26)</f>
        <v>0</v>
      </c>
      <c r="R26" s="17">
        <f>SUM(I26+K26+M26+O26+Q26)</f>
        <v>0</v>
      </c>
    </row>
    <row r="27" spans="3:18" ht="12.75">
      <c r="C27" s="13"/>
      <c r="E27" s="7"/>
      <c r="H27" s="20"/>
      <c r="I27" s="7"/>
      <c r="J27" s="20"/>
      <c r="K27" s="7"/>
      <c r="L27" s="20"/>
      <c r="M27" s="7"/>
      <c r="N27" s="20"/>
      <c r="O27" s="7"/>
      <c r="P27" s="20"/>
      <c r="Q27" s="7"/>
      <c r="R27" s="17"/>
    </row>
    <row r="28" spans="1:18" ht="12.75">
      <c r="A28" s="1" t="s">
        <v>49</v>
      </c>
      <c r="C28" s="13">
        <f>SUM(BLB!K28+'RSD A'!K28+'RSD B'!K28+'RSD C'!K28+'RSD D'!K28)</f>
        <v>48156.909999999996</v>
      </c>
      <c r="D28" s="1">
        <f>SUM(Gesamtübersicht!D28)</f>
        <v>73</v>
      </c>
      <c r="E28" s="7">
        <f t="shared" si="0"/>
        <v>659.683698630137</v>
      </c>
      <c r="H28" s="20">
        <v>13561.84</v>
      </c>
      <c r="I28" s="7">
        <f>SUM(H28+BLB!K28)</f>
        <v>17412.28</v>
      </c>
      <c r="J28" s="20">
        <v>67797.14</v>
      </c>
      <c r="K28" s="7">
        <f>SUM(J28+'RSD A'!K28)</f>
        <v>75545.13</v>
      </c>
      <c r="L28" s="20">
        <v>73812.24</v>
      </c>
      <c r="M28" s="7">
        <f>SUM(L28+'RSD B'!K28)</f>
        <v>89925.85</v>
      </c>
      <c r="N28" s="20">
        <v>66455.81</v>
      </c>
      <c r="O28" s="7">
        <f>SUM(N28+'RSD C'!K28)</f>
        <v>79042.48</v>
      </c>
      <c r="P28" s="20">
        <v>46113.38</v>
      </c>
      <c r="Q28" s="7">
        <f>SUM(P28+'RSD D'!K28)</f>
        <v>53971.579999999994</v>
      </c>
      <c r="R28" s="17">
        <f aca="true" t="shared" si="3" ref="R28:R36">SUM(I28+K28+M28+O28+Q28)</f>
        <v>315897.32</v>
      </c>
    </row>
    <row r="29" spans="1:18" ht="12.75">
      <c r="A29" s="1" t="s">
        <v>207</v>
      </c>
      <c r="C29" s="13">
        <f>SUM(BLB!K29+'RSD A'!K29+'RSD B'!K29+'RSD C'!K29+'RSD D'!K29)</f>
        <v>47904.11</v>
      </c>
      <c r="D29" s="1">
        <f>SUM(Gesamtübersicht!D29)</f>
        <v>31</v>
      </c>
      <c r="E29" s="7">
        <f>SUM(C29/D29)</f>
        <v>1545.293870967742</v>
      </c>
      <c r="H29" s="20">
        <v>4802.91</v>
      </c>
      <c r="I29" s="7">
        <f>SUM(H29+BLB!K29)</f>
        <v>6403.88</v>
      </c>
      <c r="J29" s="20">
        <v>44964.04</v>
      </c>
      <c r="K29" s="7">
        <f>SUM(J29+'RSD A'!K29)</f>
        <v>58280.770000000004</v>
      </c>
      <c r="L29" s="20">
        <v>50909.98</v>
      </c>
      <c r="M29" s="7">
        <f>SUM(L29+'RSD B'!K29)</f>
        <v>60135.8</v>
      </c>
      <c r="N29" s="20">
        <v>0</v>
      </c>
      <c r="O29" s="7">
        <f>SUM(N29+'RSD C'!K29)</f>
        <v>0</v>
      </c>
      <c r="P29" s="20">
        <v>36778.72</v>
      </c>
      <c r="Q29" s="7">
        <f>SUM(P29+'RSD D'!K29)</f>
        <v>60539.31</v>
      </c>
      <c r="R29" s="17">
        <f t="shared" si="3"/>
        <v>185359.76</v>
      </c>
    </row>
    <row r="30" spans="1:18" ht="12.75">
      <c r="A30" s="1" t="s">
        <v>237</v>
      </c>
      <c r="C30" s="13">
        <f>SUM(BLB!K30+'RSD A'!K30+'RSD B'!K30+'RSD C'!K30+'RSD D'!K30)</f>
        <v>68042.46</v>
      </c>
      <c r="D30" s="1">
        <f>SUM(Gesamtübersicht!D30)</f>
        <v>44</v>
      </c>
      <c r="E30" s="7">
        <f>SUM(C30/D30)</f>
        <v>1546.4195454545456</v>
      </c>
      <c r="H30" s="20">
        <v>210130.92</v>
      </c>
      <c r="I30" s="7">
        <f>SUM(H30+BLB!K30)</f>
        <v>259257.97000000003</v>
      </c>
      <c r="J30" s="20">
        <v>23864.52</v>
      </c>
      <c r="K30" s="7">
        <f>SUM(J30+'RSD A'!K30)</f>
        <v>23864.52</v>
      </c>
      <c r="L30" s="20">
        <v>76321.1</v>
      </c>
      <c r="M30" s="7">
        <f>SUM(L30+'RSD B'!K30)</f>
        <v>79198.18000000001</v>
      </c>
      <c r="N30" s="20">
        <v>114883.85</v>
      </c>
      <c r="O30" s="7">
        <f>SUM(N30+'RSD C'!K30)</f>
        <v>126487.37000000001</v>
      </c>
      <c r="P30" s="20">
        <v>88789.87</v>
      </c>
      <c r="Q30" s="7">
        <f>SUM(P30+'RSD D'!K30)</f>
        <v>93224.68</v>
      </c>
      <c r="R30" s="17">
        <f t="shared" si="3"/>
        <v>582032.72</v>
      </c>
    </row>
    <row r="31" spans="1:18" ht="12.75">
      <c r="A31" s="1" t="s">
        <v>39</v>
      </c>
      <c r="C31" s="13">
        <f>SUM(BLB!K31+'RSD A'!K31+'RSD B'!K31+'RSD C'!K31+'RSD D'!K31)</f>
        <v>7419.51</v>
      </c>
      <c r="D31" s="1">
        <f>SUM(Gesamtübersicht!D31)</f>
        <v>10</v>
      </c>
      <c r="E31" s="7">
        <f t="shared" si="0"/>
        <v>741.951</v>
      </c>
      <c r="H31" s="20">
        <v>0</v>
      </c>
      <c r="I31" s="7">
        <f>SUM(H31+BLB!K31)</f>
        <v>0</v>
      </c>
      <c r="J31" s="20">
        <v>4546.84</v>
      </c>
      <c r="K31" s="7">
        <f>SUM(J31+'RSD A'!K31)</f>
        <v>5405.81</v>
      </c>
      <c r="L31" s="20">
        <v>5740.07</v>
      </c>
      <c r="M31" s="7">
        <f>SUM(L31+'RSD B'!K31)</f>
        <v>9443.3</v>
      </c>
      <c r="N31" s="20">
        <v>15437.85</v>
      </c>
      <c r="O31" s="7">
        <f>SUM(N31+'RSD C'!K31)</f>
        <v>18295.16</v>
      </c>
      <c r="P31" s="20">
        <v>-580.38</v>
      </c>
      <c r="Q31" s="7">
        <f>SUM(P31+'RSD D'!K31)</f>
        <v>-580.38</v>
      </c>
      <c r="R31" s="17">
        <f t="shared" si="3"/>
        <v>32563.890000000003</v>
      </c>
    </row>
    <row r="32" spans="1:18" ht="12.75">
      <c r="A32" s="1" t="s">
        <v>238</v>
      </c>
      <c r="C32" s="13">
        <f>SUM(BLB!K32+'RSD A'!K32+'RSD B'!K32+'RSD C'!K32+'RSD D'!K32)</f>
        <v>7683.030000000001</v>
      </c>
      <c r="D32" s="1">
        <f>SUM(Gesamtübersicht!D32)</f>
        <v>1</v>
      </c>
      <c r="E32" s="7">
        <f t="shared" si="0"/>
        <v>7683.030000000001</v>
      </c>
      <c r="H32" s="20">
        <v>3390.4</v>
      </c>
      <c r="I32" s="7">
        <f>SUM(H32+BLB!K32)</f>
        <v>4456.07</v>
      </c>
      <c r="J32" s="20">
        <v>5204.9</v>
      </c>
      <c r="K32" s="7">
        <f>SUM(J32+'RSD A'!K32)</f>
        <v>6245.879999999999</v>
      </c>
      <c r="L32" s="20">
        <v>2284.73</v>
      </c>
      <c r="M32" s="7">
        <f>SUM(L32+'RSD B'!K32)</f>
        <v>2284.73</v>
      </c>
      <c r="N32" s="20">
        <v>0</v>
      </c>
      <c r="O32" s="7">
        <f>SUM(N32+'RSD C'!K32)</f>
        <v>5576.38</v>
      </c>
      <c r="P32" s="20">
        <v>1959.81</v>
      </c>
      <c r="Q32" s="7">
        <f>SUM(P32+'RSD D'!K32)</f>
        <v>1959.81</v>
      </c>
      <c r="R32" s="17">
        <f t="shared" si="3"/>
        <v>20522.87</v>
      </c>
    </row>
    <row r="33" spans="1:18" ht="12.75">
      <c r="A33" s="1" t="s">
        <v>239</v>
      </c>
      <c r="C33" s="13">
        <f>SUM(BLB!K33+'RSD A'!K33+'RSD B'!K33+'RSD C'!K33+'RSD D'!K33)</f>
        <v>0</v>
      </c>
      <c r="D33" s="1">
        <f>SUM(Gesamtübersicht!D33)</f>
        <v>0</v>
      </c>
      <c r="E33" s="7" t="e">
        <f t="shared" si="0"/>
        <v>#DIV/0!</v>
      </c>
      <c r="H33" s="20">
        <v>0</v>
      </c>
      <c r="I33" s="7">
        <f>SUM(H33+BLB!K33)</f>
        <v>0</v>
      </c>
      <c r="J33" s="20">
        <v>0</v>
      </c>
      <c r="K33" s="7">
        <f>SUM(J33+'RSD A'!K33)</f>
        <v>0</v>
      </c>
      <c r="L33" s="20">
        <v>0</v>
      </c>
      <c r="M33" s="7">
        <f>SUM(L33+'RSD B'!K33)</f>
        <v>0</v>
      </c>
      <c r="N33" s="20">
        <v>0</v>
      </c>
      <c r="O33" s="7">
        <f>SUM(N33+'RSD C'!K33)</f>
        <v>0</v>
      </c>
      <c r="P33" s="20">
        <v>0</v>
      </c>
      <c r="Q33" s="7">
        <f>SUM(P33+'RSD D'!K33)</f>
        <v>0</v>
      </c>
      <c r="R33" s="17">
        <f t="shared" si="3"/>
        <v>0</v>
      </c>
    </row>
    <row r="34" spans="1:18" ht="12.75">
      <c r="A34" s="1" t="s">
        <v>65</v>
      </c>
      <c r="C34" s="13">
        <f>SUM(BLB!K34+'RSD A'!K34+'RSD B'!K34+'RSD C'!K34+'RSD D'!K34)</f>
        <v>19410</v>
      </c>
      <c r="D34" s="1">
        <f>SUM(Gesamtübersicht!D34)</f>
        <v>0</v>
      </c>
      <c r="E34" s="34" t="s">
        <v>209</v>
      </c>
      <c r="H34" s="20">
        <v>26876.34</v>
      </c>
      <c r="I34" s="7">
        <f>SUM(H34+BLB!K34)</f>
        <v>31844.42</v>
      </c>
      <c r="J34" s="20">
        <v>16403.48</v>
      </c>
      <c r="K34" s="7">
        <f>SUM(J34+'RSD A'!K34)</f>
        <v>19663.3</v>
      </c>
      <c r="L34" s="20">
        <v>13775.57</v>
      </c>
      <c r="M34" s="7">
        <f>SUM(L34+'RSD B'!K34)</f>
        <v>17651.67</v>
      </c>
      <c r="N34" s="20">
        <v>24965.65</v>
      </c>
      <c r="O34" s="7">
        <f>SUM(N34+'RSD C'!K34)</f>
        <v>28472.530000000002</v>
      </c>
      <c r="P34" s="20">
        <v>13944.03</v>
      </c>
      <c r="Q34" s="7">
        <f>SUM(P34+'RSD D'!K34)</f>
        <v>17743.15</v>
      </c>
      <c r="R34" s="17">
        <f t="shared" si="3"/>
        <v>115375.07</v>
      </c>
    </row>
    <row r="35" spans="1:18" ht="12.75">
      <c r="A35" s="1" t="s">
        <v>194</v>
      </c>
      <c r="C35" s="13">
        <f>SUM(BLB!K35+'RSD A'!K35+'RSD B'!K35+'RSD C'!K35+'RSD D'!K35)</f>
        <v>810.75</v>
      </c>
      <c r="D35" s="1">
        <f>SUM(Gesamtübersicht!D35)</f>
        <v>0</v>
      </c>
      <c r="E35" s="34" t="s">
        <v>209</v>
      </c>
      <c r="H35" s="20">
        <v>1430.15</v>
      </c>
      <c r="I35" s="7">
        <f>SUM(H35+BLB!K35)</f>
        <v>1583.4</v>
      </c>
      <c r="J35" s="20">
        <v>2890.85</v>
      </c>
      <c r="K35" s="7">
        <f>SUM(J35+'RSD A'!K35)</f>
        <v>3118.23</v>
      </c>
      <c r="L35" s="20">
        <v>1328</v>
      </c>
      <c r="M35" s="7">
        <f>SUM(L35+'RSD B'!K35)</f>
        <v>1461</v>
      </c>
      <c r="N35" s="20">
        <v>2479.65</v>
      </c>
      <c r="O35" s="7">
        <f>SUM(N35+'RSD C'!K35)</f>
        <v>2620.77</v>
      </c>
      <c r="P35" s="20">
        <v>780</v>
      </c>
      <c r="Q35" s="7">
        <f>SUM(P35+'RSD D'!K35)</f>
        <v>936</v>
      </c>
      <c r="R35" s="17">
        <f t="shared" si="3"/>
        <v>9719.4</v>
      </c>
    </row>
    <row r="36" spans="1:18" ht="12.75">
      <c r="A36" s="1" t="s">
        <v>196</v>
      </c>
      <c r="C36" s="13">
        <f>SUM(BLB!K36+'RSD A'!K36+'RSD B'!K36+'RSD C'!K36+'RSD D'!K36)</f>
        <v>50.1</v>
      </c>
      <c r="D36" s="1">
        <f>SUM(Gesamtübersicht!D36)</f>
        <v>0</v>
      </c>
      <c r="E36" s="34" t="s">
        <v>209</v>
      </c>
      <c r="H36" s="20">
        <v>75</v>
      </c>
      <c r="I36" s="7">
        <f>SUM(H36+BLB!K36)</f>
        <v>87.48</v>
      </c>
      <c r="J36" s="20">
        <v>33</v>
      </c>
      <c r="K36" s="7">
        <f>SUM(J36+'RSD A'!K36)</f>
        <v>37.62</v>
      </c>
      <c r="L36" s="20">
        <v>39.6</v>
      </c>
      <c r="M36" s="7">
        <f>SUM(L36+'RSD B'!K36)</f>
        <v>46.2</v>
      </c>
      <c r="N36" s="20">
        <v>383.42</v>
      </c>
      <c r="O36" s="7">
        <f>SUM(N36+'RSD C'!K36)</f>
        <v>403.22</v>
      </c>
      <c r="P36" s="20">
        <v>164.78</v>
      </c>
      <c r="Q36" s="7">
        <f>SUM(P36+'RSD D'!K36)</f>
        <v>171.38</v>
      </c>
      <c r="R36" s="17">
        <f t="shared" si="3"/>
        <v>745.9</v>
      </c>
    </row>
    <row r="37" spans="3:18" ht="12.75">
      <c r="C37" s="13"/>
      <c r="E37" s="7"/>
      <c r="H37" s="20"/>
      <c r="I37" s="7"/>
      <c r="J37" s="20"/>
      <c r="K37" s="7"/>
      <c r="L37" s="20"/>
      <c r="M37" s="7"/>
      <c r="N37" s="20"/>
      <c r="O37" s="7"/>
      <c r="P37" s="20"/>
      <c r="Q37" s="7"/>
      <c r="R37" s="17"/>
    </row>
    <row r="38" spans="1:18" ht="12.75">
      <c r="A38" s="6" t="s">
        <v>110</v>
      </c>
      <c r="C38" s="13">
        <f>SUM(BLB!K38+'RSD A'!K38+'RSD B'!K38+'RSD C'!K38+'RSD D'!K38)</f>
        <v>139450.82</v>
      </c>
      <c r="D38" s="1">
        <f>SUM(Gesamtübersicht!D38)+SUM(Gesamtübersicht!D42)</f>
        <v>65</v>
      </c>
      <c r="E38" s="7">
        <f t="shared" si="0"/>
        <v>2145.397230769231</v>
      </c>
      <c r="H38" s="20">
        <v>0</v>
      </c>
      <c r="I38" s="7">
        <f>SUM(H38+BLB!K38)</f>
        <v>0</v>
      </c>
      <c r="J38" s="20">
        <v>130058.06</v>
      </c>
      <c r="K38" s="7">
        <f>SUM(J38+'RSD A'!K38)</f>
        <v>157390.36</v>
      </c>
      <c r="L38" s="20">
        <v>150290.61</v>
      </c>
      <c r="M38" s="7">
        <f>SUM(L38+'RSD B'!K38)</f>
        <v>185733.12</v>
      </c>
      <c r="N38" s="20">
        <v>306584.56</v>
      </c>
      <c r="O38" s="7">
        <f>SUM(N38+'RSD C'!K38)</f>
        <v>365334.97</v>
      </c>
      <c r="P38" s="20">
        <v>56660.73</v>
      </c>
      <c r="Q38" s="7">
        <f>SUM(P38+'RSD D'!K38)</f>
        <v>74586.33</v>
      </c>
      <c r="R38" s="17">
        <f aca="true" t="shared" si="4" ref="R38:R45">SUM(I38+K38+M38+O38+Q38)</f>
        <v>783044.7799999999</v>
      </c>
    </row>
    <row r="39" spans="1:18" ht="12.75">
      <c r="A39" s="1" t="s">
        <v>41</v>
      </c>
      <c r="C39" s="13">
        <f>SUM(BLB!K39+'RSD A'!K39+'RSD B'!K39+'RSD C'!K39+'RSD D'!K39)</f>
        <v>13305.82</v>
      </c>
      <c r="D39" s="1">
        <f>SUM(Gesamtübersicht!D39)</f>
        <v>5</v>
      </c>
      <c r="E39" s="7">
        <f t="shared" si="0"/>
        <v>2661.1639999999998</v>
      </c>
      <c r="H39" s="20">
        <v>0</v>
      </c>
      <c r="I39" s="7">
        <f>SUM(H39+BLB!K39)</f>
        <v>0</v>
      </c>
      <c r="J39" s="20">
        <v>26894.05</v>
      </c>
      <c r="K39" s="7">
        <f>SUM(J39+'RSD A'!K39)</f>
        <v>30343.85</v>
      </c>
      <c r="L39" s="20">
        <v>0</v>
      </c>
      <c r="M39" s="7">
        <f>SUM(L39+'RSD B'!K39)</f>
        <v>0</v>
      </c>
      <c r="N39" s="20">
        <v>0</v>
      </c>
      <c r="O39" s="7">
        <f>SUM(N39+'RSD C'!K39)</f>
        <v>0</v>
      </c>
      <c r="P39" s="20">
        <v>72471.62</v>
      </c>
      <c r="Q39" s="7">
        <f>SUM(P39+'RSD D'!K39)</f>
        <v>82327.64</v>
      </c>
      <c r="R39" s="17">
        <f t="shared" si="4"/>
        <v>112671.48999999999</v>
      </c>
    </row>
    <row r="40" spans="1:18" ht="12.75">
      <c r="A40" s="1" t="s">
        <v>42</v>
      </c>
      <c r="C40" s="13">
        <f>SUM(BLB!K40+'RSD A'!K40+'RSD B'!K40+'RSD C'!K40+'RSD D'!K40)</f>
        <v>118770.20999999999</v>
      </c>
      <c r="D40" s="1">
        <f>SUM(Gesamtübersicht!D40)</f>
        <v>38</v>
      </c>
      <c r="E40" s="7">
        <f t="shared" si="0"/>
        <v>3125.531842105263</v>
      </c>
      <c r="H40" s="20">
        <v>11752.06</v>
      </c>
      <c r="I40" s="7">
        <f>SUM(H40+BLB!K40)</f>
        <v>11752.06</v>
      </c>
      <c r="J40" s="20">
        <v>146699.46</v>
      </c>
      <c r="K40" s="7">
        <f>SUM(J40+'RSD A'!K40)</f>
        <v>162784.72999999998</v>
      </c>
      <c r="L40" s="20">
        <v>169766.04</v>
      </c>
      <c r="M40" s="7">
        <f>SUM(L40+'RSD B'!K40)</f>
        <v>199655.73</v>
      </c>
      <c r="N40" s="20">
        <v>240214.12</v>
      </c>
      <c r="O40" s="7">
        <f>SUM(N40+'RSD C'!K40)</f>
        <v>278092.47</v>
      </c>
      <c r="P40" s="20">
        <v>149645.91</v>
      </c>
      <c r="Q40" s="7">
        <f>SUM(P40+'RSD D'!K40)</f>
        <v>184562.81</v>
      </c>
      <c r="R40" s="17">
        <f t="shared" si="4"/>
        <v>836847.8</v>
      </c>
    </row>
    <row r="41" spans="1:18" ht="12.75">
      <c r="A41" s="1" t="s">
        <v>43</v>
      </c>
      <c r="C41" s="13">
        <f>SUM(BLB!K41+'RSD A'!K41+'RSD B'!K41+'RSD C'!K41+'RSD D'!K41)</f>
        <v>400973.68</v>
      </c>
      <c r="D41" s="1">
        <f>SUM(Gesamtübersicht!D41)</f>
        <v>135</v>
      </c>
      <c r="E41" s="7">
        <f t="shared" si="0"/>
        <v>2970.1754074074074</v>
      </c>
      <c r="H41" s="20">
        <v>5243.84</v>
      </c>
      <c r="I41" s="7">
        <f>SUM(H41+BLB!K41)</f>
        <v>5243.84</v>
      </c>
      <c r="J41" s="20">
        <v>470119.54</v>
      </c>
      <c r="K41" s="7">
        <f>SUM(J41+'RSD A'!K41)</f>
        <v>585670.4299999999</v>
      </c>
      <c r="L41" s="20">
        <v>983601.2</v>
      </c>
      <c r="M41" s="7">
        <f>SUM(L41+'RSD B'!K41)</f>
        <v>1107459.0899999999</v>
      </c>
      <c r="N41" s="20">
        <v>591305.07</v>
      </c>
      <c r="O41" s="7">
        <f>SUM(N41+'RSD C'!K41)</f>
        <v>709108.3899999999</v>
      </c>
      <c r="P41" s="20">
        <v>375411.79</v>
      </c>
      <c r="Q41" s="7">
        <f>SUM(P41+'RSD D'!K41)</f>
        <v>419173.37</v>
      </c>
      <c r="R41" s="17">
        <f t="shared" si="4"/>
        <v>2826655.12</v>
      </c>
    </row>
    <row r="42" spans="1:18" ht="12.75">
      <c r="A42" s="6" t="s">
        <v>110</v>
      </c>
      <c r="C42" s="13">
        <f>SUM(BLB!K42+'RSD A'!K42+'RSD B'!K42+'RSD C'!K42+'RSD D'!K42)</f>
        <v>0</v>
      </c>
      <c r="D42" s="1" t="s">
        <v>111</v>
      </c>
      <c r="E42" s="7" t="s">
        <v>109</v>
      </c>
      <c r="H42" s="20">
        <v>0</v>
      </c>
      <c r="I42" s="7">
        <f>SUM(H42+BLB!K42)</f>
        <v>0</v>
      </c>
      <c r="J42" s="20">
        <v>0</v>
      </c>
      <c r="K42" s="7">
        <f>SUM(J42+'RSD A'!K42)</f>
        <v>0</v>
      </c>
      <c r="L42" s="20">
        <v>0</v>
      </c>
      <c r="M42" s="7">
        <f>SUM(L42+'RSD B'!K42)</f>
        <v>0</v>
      </c>
      <c r="N42" s="20">
        <v>0</v>
      </c>
      <c r="O42" s="7">
        <f>SUM(N42+'RSD C'!K42)</f>
        <v>0</v>
      </c>
      <c r="P42" s="20">
        <v>0</v>
      </c>
      <c r="Q42" s="7">
        <f>SUM(P42+'RSD D'!K42)</f>
        <v>0</v>
      </c>
      <c r="R42" s="17">
        <f t="shared" si="4"/>
        <v>0</v>
      </c>
    </row>
    <row r="43" spans="1:18" ht="12.75">
      <c r="A43" s="1" t="s">
        <v>44</v>
      </c>
      <c r="C43" s="13">
        <f>SUM(BLB!K43+'RSD A'!K43+'RSD B'!K43+'RSD C'!K43+'RSD D'!K43)</f>
        <v>88892.73</v>
      </c>
      <c r="D43" s="1">
        <f>SUM(Gesamtübersicht!D43)</f>
        <v>29</v>
      </c>
      <c r="E43" s="7">
        <f t="shared" si="0"/>
        <v>3065.2665517241376</v>
      </c>
      <c r="H43" s="20">
        <v>46391.06</v>
      </c>
      <c r="I43" s="7">
        <f>SUM(H43+BLB!K43)</f>
        <v>55597.14</v>
      </c>
      <c r="J43" s="20">
        <v>131075.47</v>
      </c>
      <c r="K43" s="7">
        <f>SUM(J43+'RSD A'!K43)</f>
        <v>154278.77</v>
      </c>
      <c r="L43" s="20">
        <v>141463.91</v>
      </c>
      <c r="M43" s="7">
        <f>SUM(L43+'RSD B'!K43)</f>
        <v>159353.41</v>
      </c>
      <c r="N43" s="20">
        <v>119509.27</v>
      </c>
      <c r="O43" s="7">
        <f>SUM(N43+'RSD C'!K43)</f>
        <v>150916.41</v>
      </c>
      <c r="P43" s="20">
        <v>52833.86</v>
      </c>
      <c r="Q43" s="7">
        <f>SUM(P43+'RSD D'!K43)</f>
        <v>60020.57</v>
      </c>
      <c r="R43" s="17">
        <f t="shared" si="4"/>
        <v>580166.2999999999</v>
      </c>
    </row>
    <row r="44" spans="1:18" ht="12.75">
      <c r="A44" s="1" t="s">
        <v>45</v>
      </c>
      <c r="C44" s="13">
        <f>SUM(BLB!K44+'RSD A'!K44+'RSD B'!K44+'RSD C'!K44+'RSD D'!K44)</f>
        <v>0</v>
      </c>
      <c r="D44" s="1">
        <f>SUM(Gesamtübersicht!D44)</f>
        <v>6</v>
      </c>
      <c r="E44" s="7">
        <f t="shared" si="0"/>
        <v>0</v>
      </c>
      <c r="H44" s="20">
        <v>3244.78</v>
      </c>
      <c r="I44" s="7">
        <f>SUM(H44+BLB!K44)</f>
        <v>3244.78</v>
      </c>
      <c r="J44" s="20">
        <v>0</v>
      </c>
      <c r="K44" s="7">
        <f>SUM(J44+'RSD A'!K44)</f>
        <v>0</v>
      </c>
      <c r="L44" s="20">
        <v>7401.5</v>
      </c>
      <c r="M44" s="7">
        <f>SUM(L44+'RSD B'!K44)</f>
        <v>7401.5</v>
      </c>
      <c r="N44" s="20">
        <v>6037.18</v>
      </c>
      <c r="O44" s="7">
        <f>SUM(N44+'RSD C'!K44)</f>
        <v>6037.18</v>
      </c>
      <c r="P44" s="20">
        <v>0</v>
      </c>
      <c r="Q44" s="7">
        <f>SUM(P44+'RSD D'!K44)</f>
        <v>0</v>
      </c>
      <c r="R44" s="17">
        <f t="shared" si="4"/>
        <v>16683.46</v>
      </c>
    </row>
    <row r="45" spans="1:18" ht="12.75">
      <c r="A45" s="1" t="s">
        <v>46</v>
      </c>
      <c r="C45" s="13">
        <f>SUM(BLB!K45+'RSD A'!K45+'RSD B'!K45+'RSD C'!K45+'RSD D'!K45)</f>
        <v>11927.42</v>
      </c>
      <c r="D45" s="1">
        <f>SUM(Gesamtübersicht!D45)</f>
        <v>6</v>
      </c>
      <c r="E45" s="7">
        <f t="shared" si="0"/>
        <v>1987.9033333333334</v>
      </c>
      <c r="G45" s="7"/>
      <c r="H45" s="20">
        <v>5773.11</v>
      </c>
      <c r="I45" s="7">
        <f>SUM(H45+BLB!K45)</f>
        <v>5773.11</v>
      </c>
      <c r="J45" s="20">
        <v>22293.05</v>
      </c>
      <c r="K45" s="7">
        <f>SUM(J45+'RSD A'!K45)</f>
        <v>27437.42</v>
      </c>
      <c r="L45" s="20">
        <v>10896.51</v>
      </c>
      <c r="M45" s="7">
        <f>SUM(L45+'RSD B'!K45)</f>
        <v>12465.07</v>
      </c>
      <c r="N45" s="20">
        <v>14111.88</v>
      </c>
      <c r="O45" s="7">
        <f>SUM(N45+'RSD C'!K45)</f>
        <v>15322.759999999998</v>
      </c>
      <c r="P45" s="20">
        <v>25624.09</v>
      </c>
      <c r="Q45" s="7">
        <f>SUM(P45+'RSD D'!K45)</f>
        <v>29627.7</v>
      </c>
      <c r="R45" s="17">
        <f t="shared" si="4"/>
        <v>90626.06</v>
      </c>
    </row>
    <row r="46" spans="3:18" ht="12.75">
      <c r="C46" s="13"/>
      <c r="E46" s="7"/>
      <c r="G46" s="7"/>
      <c r="H46" s="20"/>
      <c r="I46" s="7"/>
      <c r="J46" s="20"/>
      <c r="K46" s="7"/>
      <c r="L46" s="20"/>
      <c r="M46" s="7"/>
      <c r="N46" s="20"/>
      <c r="O46" s="7"/>
      <c r="P46" s="20"/>
      <c r="Q46" s="7"/>
      <c r="R46" s="17"/>
    </row>
    <row r="47" spans="1:18" ht="12.75">
      <c r="A47" s="1" t="s">
        <v>47</v>
      </c>
      <c r="C47" s="13">
        <f>SUM(BLB!K47+'RSD A'!K47+'RSD B'!K47+'RSD C'!K47+'RSD D'!K47)</f>
        <v>5821.91</v>
      </c>
      <c r="D47" s="1">
        <f>SUM(Gesamtübersicht!D47)</f>
        <v>31</v>
      </c>
      <c r="E47" s="7">
        <f t="shared" si="0"/>
        <v>187.80354838709678</v>
      </c>
      <c r="H47" s="20">
        <v>7312.96</v>
      </c>
      <c r="I47" s="7">
        <f>SUM(H47+BLB!K47)</f>
        <v>10074.6</v>
      </c>
      <c r="J47" s="20">
        <v>13530.23</v>
      </c>
      <c r="K47" s="7">
        <f>SUM(J47+'RSD A'!K47)</f>
        <v>13530.23</v>
      </c>
      <c r="L47" s="20">
        <v>15304.43</v>
      </c>
      <c r="M47" s="7">
        <f>SUM(L47+'RSD B'!K47)</f>
        <v>15304.43</v>
      </c>
      <c r="N47" s="20">
        <v>22876.78</v>
      </c>
      <c r="O47" s="7">
        <f>SUM(N47+'RSD C'!K47)</f>
        <v>24164.09</v>
      </c>
      <c r="P47" s="20">
        <v>16401.66</v>
      </c>
      <c r="Q47" s="7">
        <f>SUM(P47+'RSD D'!K47)</f>
        <v>18174.62</v>
      </c>
      <c r="R47" s="17">
        <f aca="true" t="shared" si="5" ref="R47:R53">SUM(I47+K47+M47+O47+Q47)</f>
        <v>81247.97</v>
      </c>
    </row>
    <row r="48" spans="1:18" ht="12.75">
      <c r="A48" s="1" t="s">
        <v>191</v>
      </c>
      <c r="C48" s="13">
        <f>SUM(BLB!K48+'RSD A'!K48+'RSD B'!K48+'RSD C'!K48+'RSD D'!K48)</f>
        <v>0</v>
      </c>
      <c r="D48" s="1">
        <f>SUM(Gesamtübersicht!D48)</f>
        <v>0</v>
      </c>
      <c r="E48" s="7" t="e">
        <f aca="true" t="shared" si="6" ref="E48:E55">SUM(C48/D48)</f>
        <v>#DIV/0!</v>
      </c>
      <c r="H48" s="20">
        <v>0</v>
      </c>
      <c r="I48" s="7">
        <f>SUM(H48+BLB!K48)</f>
        <v>0</v>
      </c>
      <c r="J48" s="20">
        <v>0</v>
      </c>
      <c r="K48" s="7">
        <f>SUM(J48+'RSD A'!K48)</f>
        <v>0</v>
      </c>
      <c r="L48" s="20">
        <v>0</v>
      </c>
      <c r="M48" s="7">
        <f>SUM(L48+'RSD B'!K48)</f>
        <v>0</v>
      </c>
      <c r="N48" s="20">
        <v>0</v>
      </c>
      <c r="O48" s="7">
        <f>SUM(N48+'RSD C'!K48)</f>
        <v>0</v>
      </c>
      <c r="P48" s="20">
        <v>0</v>
      </c>
      <c r="Q48" s="7">
        <f>SUM(P48+'RSD D'!K48)</f>
        <v>0</v>
      </c>
      <c r="R48" s="17">
        <f t="shared" si="5"/>
        <v>0</v>
      </c>
    </row>
    <row r="49" spans="1:18" ht="12.75">
      <c r="A49" s="1" t="s">
        <v>212</v>
      </c>
      <c r="C49" s="13">
        <f>SUM(BLB!K49+'RSD A'!K49+'RSD B'!K49+'RSD C'!K49+'RSD D'!K49)</f>
        <v>51209.78</v>
      </c>
      <c r="D49" s="1">
        <f>SUM(Gesamtübersicht!D49)</f>
        <v>11</v>
      </c>
      <c r="E49" s="7">
        <f t="shared" si="6"/>
        <v>4655.4345454545455</v>
      </c>
      <c r="H49" s="20">
        <v>0</v>
      </c>
      <c r="I49" s="7">
        <f>SUM(H49+BLB!K49)</f>
        <v>0</v>
      </c>
      <c r="J49" s="20">
        <v>16256.22</v>
      </c>
      <c r="K49" s="7">
        <f>SUM(J49+'RSD A'!K49)</f>
        <v>21837.059999999998</v>
      </c>
      <c r="L49" s="20">
        <v>20609.32</v>
      </c>
      <c r="M49" s="7">
        <f>SUM(L49+'RSD B'!K49)</f>
        <v>25459.63</v>
      </c>
      <c r="N49" s="20">
        <v>77799.96</v>
      </c>
      <c r="O49" s="7">
        <f>SUM(N49+'RSD C'!K49)</f>
        <v>97969.40000000001</v>
      </c>
      <c r="P49" s="20">
        <v>58689.13</v>
      </c>
      <c r="Q49" s="7">
        <f>SUM(P49+'RSD D'!K49)</f>
        <v>79298.31999999999</v>
      </c>
      <c r="R49" s="17">
        <f t="shared" si="5"/>
        <v>224564.41000000003</v>
      </c>
    </row>
    <row r="50" spans="1:18" ht="12.75">
      <c r="A50" s="1" t="s">
        <v>213</v>
      </c>
      <c r="C50" s="13">
        <f>SUM(BLB!K50+'RSD A'!K50+'RSD B'!K50+'RSD C'!K50+'RSD D'!K50)</f>
        <v>0</v>
      </c>
      <c r="D50" s="1">
        <f>SUM(Gesamtübersicht!D50)</f>
        <v>1</v>
      </c>
      <c r="E50" s="7">
        <f t="shared" si="6"/>
        <v>0</v>
      </c>
      <c r="H50" s="20">
        <v>0</v>
      </c>
      <c r="I50" s="7">
        <f>SUM(H50+BLB!K50)</f>
        <v>0</v>
      </c>
      <c r="J50" s="20">
        <v>0</v>
      </c>
      <c r="K50" s="7">
        <f>SUM(J50+'RSD A'!K50)</f>
        <v>0</v>
      </c>
      <c r="L50" s="20">
        <v>0</v>
      </c>
      <c r="M50" s="7">
        <f>SUM(L50+'RSD B'!K50)</f>
        <v>0</v>
      </c>
      <c r="N50" s="20">
        <v>23349.69</v>
      </c>
      <c r="O50" s="7">
        <f>SUM(N50+'RSD C'!K50)</f>
        <v>23349.69</v>
      </c>
      <c r="P50" s="20">
        <v>0</v>
      </c>
      <c r="Q50" s="7">
        <f>SUM(P50+'RSD D'!K50)</f>
        <v>0</v>
      </c>
      <c r="R50" s="17">
        <f t="shared" si="5"/>
        <v>23349.69</v>
      </c>
    </row>
    <row r="51" spans="1:18" ht="12.75">
      <c r="A51" s="1" t="s">
        <v>214</v>
      </c>
      <c r="C51" s="13">
        <f>SUM(BLB!K51+'RSD A'!K51+'RSD B'!K51+'RSD C'!K51+'RSD D'!K51)</f>
        <v>7727.23</v>
      </c>
      <c r="D51" s="1">
        <f>SUM(Gesamtübersicht!D51)</f>
        <v>3</v>
      </c>
      <c r="E51" s="7">
        <f t="shared" si="6"/>
        <v>2575.7433333333333</v>
      </c>
      <c r="H51" s="20">
        <v>0</v>
      </c>
      <c r="I51" s="7">
        <f>SUM(H51+BLB!K51)</f>
        <v>0</v>
      </c>
      <c r="J51" s="20">
        <v>18459.17</v>
      </c>
      <c r="K51" s="7">
        <f>SUM(J51+'RSD A'!K51)</f>
        <v>26186.399999999998</v>
      </c>
      <c r="L51" s="20">
        <v>0</v>
      </c>
      <c r="M51" s="7">
        <f>SUM(L51+'RSD B'!K51)</f>
        <v>0</v>
      </c>
      <c r="N51" s="20">
        <v>0</v>
      </c>
      <c r="O51" s="7">
        <f>SUM(N51+'RSD C'!K51)</f>
        <v>0</v>
      </c>
      <c r="P51" s="20">
        <v>0</v>
      </c>
      <c r="Q51" s="7">
        <f>SUM(P51+'RSD D'!K51)</f>
        <v>0</v>
      </c>
      <c r="R51" s="17">
        <f t="shared" si="5"/>
        <v>26186.399999999998</v>
      </c>
    </row>
    <row r="52" spans="1:18" ht="12.75">
      <c r="A52" s="1" t="s">
        <v>215</v>
      </c>
      <c r="C52" s="13">
        <f>SUM(BLB!K52+'RSD A'!K52+'RSD B'!K52+'RSD C'!K52+'RSD D'!K52)</f>
        <v>0</v>
      </c>
      <c r="D52" s="1">
        <f>SUM(Gesamtübersicht!D52)</f>
        <v>0</v>
      </c>
      <c r="E52" s="7" t="e">
        <f t="shared" si="6"/>
        <v>#DIV/0!</v>
      </c>
      <c r="H52" s="20">
        <v>0</v>
      </c>
      <c r="I52" s="7">
        <f>SUM(H52+BLB!K52)</f>
        <v>0</v>
      </c>
      <c r="J52" s="20">
        <v>0</v>
      </c>
      <c r="K52" s="7">
        <f>SUM(J52+'RSD A'!K52)</f>
        <v>0</v>
      </c>
      <c r="L52" s="20">
        <v>0</v>
      </c>
      <c r="M52" s="7">
        <f>SUM(L52+'RSD B'!K52)</f>
        <v>0</v>
      </c>
      <c r="N52" s="20">
        <v>0</v>
      </c>
      <c r="O52" s="7">
        <f>SUM(N52+'RSD C'!K52)</f>
        <v>0</v>
      </c>
      <c r="P52" s="20">
        <v>0</v>
      </c>
      <c r="Q52" s="7">
        <f>SUM(P52+'RSD D'!K52)</f>
        <v>0</v>
      </c>
      <c r="R52" s="17">
        <f t="shared" si="5"/>
        <v>0</v>
      </c>
    </row>
    <row r="53" spans="1:18" ht="12.75">
      <c r="A53" s="1" t="s">
        <v>216</v>
      </c>
      <c r="C53" s="13">
        <f>SUM(BLB!K53+'RSD A'!K53+'RSD B'!K53+'RSD C'!K53+'RSD D'!K53)</f>
        <v>616</v>
      </c>
      <c r="D53" s="1">
        <f>SUM(Gesamtübersicht!D53)</f>
        <v>0</v>
      </c>
      <c r="E53" s="7" t="e">
        <f t="shared" si="6"/>
        <v>#DIV/0!</v>
      </c>
      <c r="H53" s="20">
        <v>0</v>
      </c>
      <c r="I53" s="7">
        <f>SUM(H53+BLB!K53)</f>
        <v>0</v>
      </c>
      <c r="J53" s="20">
        <v>0</v>
      </c>
      <c r="K53" s="7">
        <f>SUM(J53+'RSD A'!K53)</f>
        <v>0</v>
      </c>
      <c r="L53" s="20">
        <v>0</v>
      </c>
      <c r="M53" s="7">
        <f>SUM(L53+'RSD B'!K53)</f>
        <v>0</v>
      </c>
      <c r="N53" s="20">
        <v>0</v>
      </c>
      <c r="O53" s="7">
        <f>SUM(N53+'RSD C'!K53)</f>
        <v>0</v>
      </c>
      <c r="P53" s="20">
        <v>3348.85</v>
      </c>
      <c r="Q53" s="7">
        <f>SUM(P53+'RSD D'!K53)</f>
        <v>3964.85</v>
      </c>
      <c r="R53" s="17">
        <f t="shared" si="5"/>
        <v>3964.85</v>
      </c>
    </row>
    <row r="54" spans="1:18" ht="12.75">
      <c r="A54" s="1" t="s">
        <v>247</v>
      </c>
      <c r="C54" s="13">
        <f>SUM(BLB!K54+'RSD A'!K54+'RSD B'!K54+'RSD C'!K54+'RSD D'!K54)</f>
        <v>7443.17</v>
      </c>
      <c r="D54" s="1">
        <f>SUM(Gesamtübersicht!D54)</f>
        <v>12</v>
      </c>
      <c r="E54" s="7">
        <f t="shared" si="6"/>
        <v>620.2641666666667</v>
      </c>
      <c r="H54" s="20">
        <v>1276.77</v>
      </c>
      <c r="I54" s="7">
        <f>SUM(H54+BLB!K54)</f>
        <v>1276.77</v>
      </c>
      <c r="J54" s="20">
        <v>2700.76</v>
      </c>
      <c r="K54" s="7">
        <f>SUM(J54+'RSD A'!K54)</f>
        <v>3403.1600000000003</v>
      </c>
      <c r="L54" s="20">
        <v>1727.69</v>
      </c>
      <c r="M54" s="7">
        <f>SUM(L54+'RSD B'!K54)</f>
        <v>3638.71</v>
      </c>
      <c r="N54" s="20">
        <v>8221.99</v>
      </c>
      <c r="O54" s="7">
        <f>SUM(N54+'RSD C'!K54)</f>
        <v>11844.49</v>
      </c>
      <c r="P54" s="20">
        <v>5837.35</v>
      </c>
      <c r="Q54" s="7">
        <f>SUM(P54+'RSD D'!K54)</f>
        <v>7044.6</v>
      </c>
      <c r="R54" s="17">
        <f>SUM(I54+K54+M54+O54+Q54)</f>
        <v>27207.729999999996</v>
      </c>
    </row>
    <row r="55" spans="1:18" ht="12.75">
      <c r="A55" s="1" t="s">
        <v>256</v>
      </c>
      <c r="C55" s="13">
        <f>SUM(BLB!K55+'RSD A'!K55+'RSD B'!K55+'RSD C'!K55+'RSD D'!K55)</f>
        <v>4009.58</v>
      </c>
      <c r="D55" s="1">
        <f>SUM(Gesamtübersicht!D55)</f>
        <v>26</v>
      </c>
      <c r="E55" s="7">
        <f t="shared" si="6"/>
        <v>154.21461538461537</v>
      </c>
      <c r="H55" s="20">
        <v>11995.38</v>
      </c>
      <c r="I55" s="7">
        <f>SUM(H55+BLB!K55)</f>
        <v>12680.4</v>
      </c>
      <c r="J55" s="20">
        <v>4873.25</v>
      </c>
      <c r="K55" s="7">
        <f>SUM(J55+'RSD A'!K55)</f>
        <v>5921.11</v>
      </c>
      <c r="L55" s="20">
        <v>5875.48</v>
      </c>
      <c r="M55" s="7">
        <f>SUM(L55+'RSD B'!K55)</f>
        <v>6893.099999999999</v>
      </c>
      <c r="N55" s="20">
        <v>2020</v>
      </c>
      <c r="O55" s="7">
        <f>SUM(N55+'RSD C'!K55)</f>
        <v>2525</v>
      </c>
      <c r="P55" s="20">
        <v>2637.92</v>
      </c>
      <c r="Q55" s="7">
        <f>SUM(P55+'RSD D'!K55)</f>
        <v>3392</v>
      </c>
      <c r="R55" s="17">
        <f>SUM(I55+K55+M55+O55+Q55)</f>
        <v>31411.609999999997</v>
      </c>
    </row>
    <row r="56" spans="3:18" ht="12.75">
      <c r="C56" s="13"/>
      <c r="E56" s="7"/>
      <c r="H56" s="20"/>
      <c r="I56" s="7"/>
      <c r="J56" s="20"/>
      <c r="K56" s="7"/>
      <c r="L56" s="20"/>
      <c r="M56" s="7"/>
      <c r="N56" s="20"/>
      <c r="O56" s="7"/>
      <c r="P56" s="20"/>
      <c r="Q56" s="7"/>
      <c r="R56" s="17"/>
    </row>
    <row r="57" spans="1:18" ht="12.75">
      <c r="A57" s="1" t="s">
        <v>82</v>
      </c>
      <c r="C57" s="13">
        <f>SUM(BLB!K57+'RSD A'!K57+'RSD B'!K57+'RSD C'!K57+'RSD D'!K57)</f>
        <v>654.36</v>
      </c>
      <c r="D57" s="1">
        <f>SUM(Gesamtübersicht!D57)</f>
        <v>0</v>
      </c>
      <c r="E57" s="7" t="e">
        <f t="shared" si="0"/>
        <v>#DIV/0!</v>
      </c>
      <c r="H57" s="20">
        <v>0</v>
      </c>
      <c r="I57" s="7">
        <f>SUM(H57+BLB!K57)</f>
        <v>0</v>
      </c>
      <c r="J57" s="20">
        <v>603.3</v>
      </c>
      <c r="K57" s="7">
        <f>SUM(J57+'RSD A'!K57)</f>
        <v>1257.6599999999999</v>
      </c>
      <c r="L57" s="20">
        <v>0</v>
      </c>
      <c r="M57" s="7">
        <f>SUM(L57+'RSD B'!K57)</f>
        <v>0</v>
      </c>
      <c r="N57" s="20">
        <v>0</v>
      </c>
      <c r="O57" s="7">
        <f>SUM(N57+'RSD C'!K57)</f>
        <v>0</v>
      </c>
      <c r="P57" s="20">
        <v>1121.11</v>
      </c>
      <c r="Q57" s="7">
        <f>SUM(P57+'RSD D'!K57)</f>
        <v>1121.11</v>
      </c>
      <c r="R57" s="17">
        <f>SUM(I57+K57+M57+O57+Q57)</f>
        <v>2378.7699999999995</v>
      </c>
    </row>
    <row r="58" spans="1:18" ht="12.75">
      <c r="A58" s="1" t="s">
        <v>128</v>
      </c>
      <c r="C58" s="13">
        <f>SUM(BLB!K58+'RSD A'!K58+'RSD B'!K58+'RSD C'!K58+'RSD D'!K58)</f>
        <v>4044.4399999999996</v>
      </c>
      <c r="D58" s="1">
        <f>SUM(Gesamtübersicht!D58)</f>
        <v>1</v>
      </c>
      <c r="E58" s="7">
        <f t="shared" si="0"/>
        <v>4044.4399999999996</v>
      </c>
      <c r="H58" s="20">
        <v>0</v>
      </c>
      <c r="I58" s="7">
        <f>SUM(H58+BLB!K58)</f>
        <v>0</v>
      </c>
      <c r="J58" s="20">
        <v>1556</v>
      </c>
      <c r="K58" s="7">
        <f>SUM(J58+'RSD A'!K58)</f>
        <v>1945</v>
      </c>
      <c r="L58" s="20">
        <v>6633.98</v>
      </c>
      <c r="M58" s="7">
        <f>SUM(L58+'RSD B'!K58)</f>
        <v>8276.099999999999</v>
      </c>
      <c r="N58" s="20">
        <v>3264.43</v>
      </c>
      <c r="O58" s="7">
        <f>SUM(N58+'RSD C'!K58)</f>
        <v>3653.43</v>
      </c>
      <c r="P58" s="20">
        <v>8689.02</v>
      </c>
      <c r="Q58" s="7">
        <f>SUM(P58+'RSD D'!K58)</f>
        <v>10313.34</v>
      </c>
      <c r="R58" s="17">
        <f>SUM(I58+K58+M58+O58+Q58)</f>
        <v>24187.87</v>
      </c>
    </row>
    <row r="59" spans="1:18" ht="12.75">
      <c r="A59" s="1" t="s">
        <v>226</v>
      </c>
      <c r="C59" s="13">
        <f>SUM(BLB!K59+'RSD A'!K59+'RSD B'!K59+'RSD C'!K59+'RSD D'!K59)</f>
        <v>0</v>
      </c>
      <c r="D59" s="1">
        <f>SUM(Gesamtübersicht!D59)</f>
        <v>0</v>
      </c>
      <c r="E59" s="34" t="s">
        <v>209</v>
      </c>
      <c r="H59" s="20">
        <v>0</v>
      </c>
      <c r="I59" s="7">
        <f>SUM(H59+BLB!K59)</f>
        <v>0</v>
      </c>
      <c r="J59" s="20">
        <v>0</v>
      </c>
      <c r="K59" s="7">
        <f>SUM(J59+'RSD A'!K59)</f>
        <v>0</v>
      </c>
      <c r="L59" s="20">
        <v>0</v>
      </c>
      <c r="M59" s="7">
        <f>SUM(L59+'RSD B'!K59)</f>
        <v>0</v>
      </c>
      <c r="N59" s="20">
        <v>0</v>
      </c>
      <c r="O59" s="7">
        <f>SUM(N59+'RSD C'!K59)</f>
        <v>0</v>
      </c>
      <c r="P59" s="20">
        <v>0</v>
      </c>
      <c r="Q59" s="7">
        <f>SUM(P59+'RSD D'!K59)</f>
        <v>0</v>
      </c>
      <c r="R59" s="17">
        <f>SUM(I59+K59+M59+O59+Q59)</f>
        <v>0</v>
      </c>
    </row>
    <row r="60" spans="1:18" ht="12.75">
      <c r="A60" s="1" t="s">
        <v>227</v>
      </c>
      <c r="C60" s="13">
        <f>SUM(BLB!K60+'RSD A'!K60+'RSD B'!K60+'RSD C'!K60+'RSD D'!K60)</f>
        <v>0</v>
      </c>
      <c r="D60" s="1">
        <f>SUM(Gesamtübersicht!D60)</f>
        <v>0</v>
      </c>
      <c r="E60" s="34" t="s">
        <v>209</v>
      </c>
      <c r="H60" s="20">
        <v>0</v>
      </c>
      <c r="I60" s="7">
        <f>SUM(H60+BLB!K60)</f>
        <v>0</v>
      </c>
      <c r="J60" s="20">
        <v>0</v>
      </c>
      <c r="K60" s="7">
        <f>SUM(J60+'RSD A'!K60)</f>
        <v>0</v>
      </c>
      <c r="L60" s="20">
        <v>0</v>
      </c>
      <c r="M60" s="7">
        <f>SUM(L60+'RSD B'!K60)</f>
        <v>0</v>
      </c>
      <c r="N60" s="20">
        <v>0</v>
      </c>
      <c r="O60" s="7">
        <f>SUM(N60+'RSD C'!K60)</f>
        <v>0</v>
      </c>
      <c r="P60" s="20">
        <v>0</v>
      </c>
      <c r="Q60" s="7">
        <f>SUM(P60+'RSD D'!K60)</f>
        <v>0</v>
      </c>
      <c r="R60" s="17">
        <f>SUM(I60+K60+M60+O60+Q60)</f>
        <v>0</v>
      </c>
    </row>
    <row r="61" spans="3:18" ht="12.75">
      <c r="C61" s="14"/>
      <c r="E61" s="7"/>
      <c r="H61" s="35">
        <v>427069.99</v>
      </c>
      <c r="I61" s="18">
        <f>SUM(I4:I60)</f>
        <v>510896.6500000001</v>
      </c>
      <c r="J61" s="35">
        <v>1449068.42</v>
      </c>
      <c r="K61" s="18">
        <f>SUM(K4:K60)</f>
        <v>1784163.3199999998</v>
      </c>
      <c r="L61" s="35">
        <v>2171692.61</v>
      </c>
      <c r="M61" s="18">
        <f>SUM(M4:M60)</f>
        <v>2482934.7700000005</v>
      </c>
      <c r="N61" s="35">
        <v>2095725.61</v>
      </c>
      <c r="O61" s="18">
        <f>SUM(O4:O60)</f>
        <v>2473151.3</v>
      </c>
      <c r="P61" s="35">
        <v>1207337.36</v>
      </c>
      <c r="Q61" s="18">
        <f>SUM(Q4:Q60)</f>
        <v>1443323.4800000007</v>
      </c>
      <c r="R61" s="18">
        <f>SUM(R4:R60)</f>
        <v>8694469.519999996</v>
      </c>
    </row>
    <row r="62" spans="2:18" ht="12.75">
      <c r="B62" s="19" t="s">
        <v>107</v>
      </c>
      <c r="C62" s="10">
        <f>SUM(C4:C60)</f>
        <v>1343575.5299999998</v>
      </c>
      <c r="D62" s="15">
        <f>SUM(D4:D59)</f>
        <v>891</v>
      </c>
      <c r="E62" s="18" t="s">
        <v>64</v>
      </c>
      <c r="F62" s="3"/>
      <c r="Q62" s="26" t="s">
        <v>127</v>
      </c>
      <c r="R62" s="18">
        <f>SUM(I61+K61+M61+O61+Q61)</f>
        <v>8694469.520000001</v>
      </c>
    </row>
    <row r="63" spans="1:2" ht="12.75">
      <c r="A63" s="4" t="s">
        <v>56</v>
      </c>
      <c r="B63" s="9">
        <v>39321</v>
      </c>
    </row>
    <row r="64" spans="1:4" ht="12.75">
      <c r="A64" s="4"/>
      <c r="B64" s="1"/>
      <c r="D64" s="22" t="s">
        <v>108</v>
      </c>
    </row>
    <row r="65" spans="1:4" ht="12.75">
      <c r="A65" s="21" t="s">
        <v>106</v>
      </c>
      <c r="D65" s="22" t="s">
        <v>192</v>
      </c>
    </row>
    <row r="66" spans="1:5" ht="12.75">
      <c r="A66" s="21" t="s">
        <v>92</v>
      </c>
      <c r="B66" s="25">
        <f>SUM(R4+R5+R6)</f>
        <v>92690.95999999999</v>
      </c>
      <c r="C66" s="8" t="s">
        <v>91</v>
      </c>
      <c r="D66" s="24">
        <f>SUM(B66/F3*12)</f>
        <v>185381.91999999998</v>
      </c>
      <c r="E66" s="8" t="s">
        <v>91</v>
      </c>
    </row>
    <row r="67" spans="1:5" ht="12.75">
      <c r="A67" s="21" t="s">
        <v>93</v>
      </c>
      <c r="B67" s="25">
        <f>SUM(R7)</f>
        <v>6806.8099999999995</v>
      </c>
      <c r="C67" s="8" t="s">
        <v>91</v>
      </c>
      <c r="D67" s="24">
        <f>SUM(B67/F3*12)</f>
        <v>13613.619999999999</v>
      </c>
      <c r="E67" s="8" t="s">
        <v>91</v>
      </c>
    </row>
    <row r="68" spans="1:5" ht="12.75">
      <c r="A68" s="21" t="s">
        <v>94</v>
      </c>
      <c r="B68" s="25">
        <f>SUM(R8+R9+R11)</f>
        <v>214988.34</v>
      </c>
      <c r="C68" s="8" t="s">
        <v>91</v>
      </c>
      <c r="D68" s="24">
        <f>SUM(B68/F3*12)</f>
        <v>429976.68</v>
      </c>
      <c r="E68" s="8" t="s">
        <v>91</v>
      </c>
    </row>
    <row r="69" spans="1:5" ht="12.75">
      <c r="A69" s="21" t="s">
        <v>95</v>
      </c>
      <c r="B69" s="25">
        <f>SUM(R10)</f>
        <v>14001.6</v>
      </c>
      <c r="C69" s="8" t="s">
        <v>91</v>
      </c>
      <c r="D69" s="24">
        <f>SUM(B69/F3*12)</f>
        <v>28003.199999999997</v>
      </c>
      <c r="E69" s="8" t="s">
        <v>91</v>
      </c>
    </row>
    <row r="70" spans="1:5" ht="12.75">
      <c r="A70" s="21" t="s">
        <v>96</v>
      </c>
      <c r="B70" s="25">
        <f>SUM(R13+R14+R20+R47+R54+R55)</f>
        <v>299253.24</v>
      </c>
      <c r="C70" s="8" t="s">
        <v>91</v>
      </c>
      <c r="D70" s="24">
        <f>SUM(B70/F3*12)</f>
        <v>598506.48</v>
      </c>
      <c r="E70" s="8" t="s">
        <v>91</v>
      </c>
    </row>
    <row r="71" spans="1:5" ht="12.75">
      <c r="A71" s="21" t="s">
        <v>97</v>
      </c>
      <c r="B71" s="25">
        <f>SUM(R15)</f>
        <v>89623.85</v>
      </c>
      <c r="C71" s="8" t="s">
        <v>91</v>
      </c>
      <c r="D71" s="24">
        <f>SUM(B71/F3*12)</f>
        <v>179247.7</v>
      </c>
      <c r="E71" s="8" t="s">
        <v>91</v>
      </c>
    </row>
    <row r="72" spans="1:5" ht="12.75">
      <c r="A72" s="21" t="s">
        <v>98</v>
      </c>
      <c r="B72" s="25">
        <f>SUM(R16)</f>
        <v>112812.51</v>
      </c>
      <c r="C72" s="8" t="s">
        <v>91</v>
      </c>
      <c r="D72" s="24">
        <f>SUM(B72/F3*12)</f>
        <v>225625.02</v>
      </c>
      <c r="E72" s="8" t="s">
        <v>91</v>
      </c>
    </row>
    <row r="73" spans="1:5" ht="12.75">
      <c r="A73" s="21" t="s">
        <v>99</v>
      </c>
      <c r="B73" s="25">
        <f>SUM(R17+R18)</f>
        <v>560908.2799999999</v>
      </c>
      <c r="C73" s="8" t="s">
        <v>91</v>
      </c>
      <c r="D73" s="24">
        <f>SUM(B73/F3*12)</f>
        <v>1121816.5599999998</v>
      </c>
      <c r="E73" s="8" t="s">
        <v>91</v>
      </c>
    </row>
    <row r="74" spans="1:5" ht="12.75">
      <c r="A74" s="21" t="s">
        <v>100</v>
      </c>
      <c r="B74" s="25">
        <f>SUM(R23+R24+R25+R26)</f>
        <v>487045.81</v>
      </c>
      <c r="C74" s="8" t="s">
        <v>91</v>
      </c>
      <c r="D74" s="24">
        <f>SUM(B74/F3*12)</f>
        <v>974091.62</v>
      </c>
      <c r="E74" s="8" t="s">
        <v>91</v>
      </c>
    </row>
    <row r="75" spans="1:5" ht="12.75">
      <c r="A75" s="21" t="s">
        <v>101</v>
      </c>
      <c r="B75" s="25">
        <f>SUM(R28+R29+R30+R31+R32+R33+R34+R35+R36)</f>
        <v>1262216.93</v>
      </c>
      <c r="C75" s="8" t="s">
        <v>91</v>
      </c>
      <c r="D75" s="24">
        <f>SUM(B75/F3*12)</f>
        <v>2524433.86</v>
      </c>
      <c r="E75" s="8" t="s">
        <v>91</v>
      </c>
    </row>
    <row r="76" spans="1:5" ht="12.75">
      <c r="A76" s="21" t="s">
        <v>102</v>
      </c>
      <c r="B76" s="25">
        <f>SUM(R38+R42+R53)</f>
        <v>787009.6299999999</v>
      </c>
      <c r="C76" s="8" t="s">
        <v>91</v>
      </c>
      <c r="D76" s="24">
        <f>SUM(B76/F3*12)</f>
        <v>1574019.2599999998</v>
      </c>
      <c r="E76" s="8" t="s">
        <v>91</v>
      </c>
    </row>
    <row r="77" spans="1:5" ht="12.75">
      <c r="A77" s="21" t="s">
        <v>103</v>
      </c>
      <c r="B77" s="25">
        <f>SUM(R19+R39+R40+R41+R43+R49+R50+R51+R52)</f>
        <v>4630441.210000001</v>
      </c>
      <c r="C77" s="8" t="s">
        <v>91</v>
      </c>
      <c r="D77" s="24">
        <f>SUM(B77/F3*12)</f>
        <v>9260882.420000002</v>
      </c>
      <c r="E77" s="8" t="s">
        <v>91</v>
      </c>
    </row>
    <row r="78" spans="1:5" ht="12.75">
      <c r="A78" s="21" t="s">
        <v>104</v>
      </c>
      <c r="B78" s="25">
        <f>SUM(R44+R45+R48)</f>
        <v>107309.51999999999</v>
      </c>
      <c r="C78" s="8" t="s">
        <v>91</v>
      </c>
      <c r="D78" s="24">
        <f>SUM(B78/F3*12)</f>
        <v>214619.03999999998</v>
      </c>
      <c r="E78" s="8" t="s">
        <v>91</v>
      </c>
    </row>
    <row r="79" spans="1:5" ht="12.75">
      <c r="A79" s="21" t="s">
        <v>105</v>
      </c>
      <c r="B79" s="25">
        <f>SUM(R57+R58+R59+R60)</f>
        <v>26566.64</v>
      </c>
      <c r="C79" s="8" t="s">
        <v>91</v>
      </c>
      <c r="D79" s="24">
        <f>SUM(B79/F3*12)</f>
        <v>53133.28</v>
      </c>
      <c r="E79" s="8" t="s">
        <v>91</v>
      </c>
    </row>
    <row r="80" spans="1:5" ht="12.75">
      <c r="A80" s="21" t="s">
        <v>236</v>
      </c>
      <c r="B80" s="25">
        <f>SUM(R21)</f>
        <v>2794.19</v>
      </c>
      <c r="C80" s="8" t="s">
        <v>91</v>
      </c>
      <c r="D80" s="24">
        <f>SUM(B80/F3*12)</f>
        <v>5588.38</v>
      </c>
      <c r="E80" s="8" t="s">
        <v>91</v>
      </c>
    </row>
    <row r="81" spans="1:5" ht="12.75">
      <c r="A81" s="4"/>
      <c r="B81" s="18">
        <f>SUM(B66:B80)</f>
        <v>8694469.520000001</v>
      </c>
      <c r="C81" s="19" t="s">
        <v>91</v>
      </c>
      <c r="D81" s="23">
        <f>SUM(D66:D80)</f>
        <v>17388939.040000003</v>
      </c>
      <c r="E81" s="19" t="s">
        <v>91</v>
      </c>
    </row>
    <row r="82" spans="2:4" ht="12.75">
      <c r="B82" s="4"/>
      <c r="D82"/>
    </row>
  </sheetData>
  <printOptions gridLines="1" headings="1" verticalCentered="1"/>
  <pageMargins left="0.7874015748031497" right="0.3937007874015748" top="0.45" bottom="0.18" header="0.28" footer="0"/>
  <pageSetup fitToHeight="1" fitToWidth="1" horizontalDpi="600" verticalDpi="600" orientation="landscape" paperSize="9" scale="54" r:id="rId1"/>
  <headerFooter alignWithMargins="0">
    <oddHeader>&amp;C&amp;"Arial,Fett"&amp;12&amp;EZusammenführung von Ausgaben - IST und Fallzahlen von BLB und RSD's - Juni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0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57421875" style="0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18.8515625" style="1" bestFit="1" customWidth="1"/>
    <col min="11" max="11" width="10.140625" style="0" bestFit="1" customWidth="1"/>
    <col min="12" max="12" width="2.421875" style="0" customWidth="1"/>
  </cols>
  <sheetData>
    <row r="1" spans="1:7" ht="15">
      <c r="A1" s="21" t="s">
        <v>115</v>
      </c>
      <c r="D1" s="80" t="s">
        <v>232</v>
      </c>
      <c r="E1" s="37"/>
      <c r="F1" s="29" t="s">
        <v>53</v>
      </c>
      <c r="G1" s="29" t="s">
        <v>132</v>
      </c>
    </row>
    <row r="2" spans="1:11" ht="12.75">
      <c r="A2" s="4" t="s">
        <v>136</v>
      </c>
      <c r="B2" s="4" t="s">
        <v>0</v>
      </c>
      <c r="D2" s="4" t="s">
        <v>233</v>
      </c>
      <c r="E2" s="29"/>
      <c r="F2" s="29" t="s">
        <v>130</v>
      </c>
      <c r="G2" s="29" t="s">
        <v>133</v>
      </c>
      <c r="I2" s="3" t="s">
        <v>140</v>
      </c>
      <c r="K2" s="4" t="s">
        <v>139</v>
      </c>
    </row>
    <row r="3" spans="1:11" ht="12.75">
      <c r="A3" s="4" t="s">
        <v>137</v>
      </c>
      <c r="B3" s="4"/>
      <c r="C3" s="4" t="s">
        <v>229</v>
      </c>
      <c r="D3" s="4" t="s">
        <v>230</v>
      </c>
      <c r="E3" s="29" t="s">
        <v>126</v>
      </c>
      <c r="F3" s="29" t="s">
        <v>131</v>
      </c>
      <c r="G3" s="29" t="s">
        <v>131</v>
      </c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/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/>
      <c r="D5" s="42"/>
      <c r="E5" s="36">
        <f aca="true" t="shared" si="0" ref="E5:E11">SUM(C5:D5)</f>
        <v>0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/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/>
      <c r="E7" s="36">
        <f t="shared" si="0"/>
        <v>0</v>
      </c>
      <c r="F7" s="36"/>
      <c r="G7" s="36">
        <f>SUM(E7-F7)</f>
        <v>0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/>
      <c r="D8" s="42"/>
      <c r="E8" s="36">
        <f t="shared" si="0"/>
        <v>0</v>
      </c>
      <c r="F8" s="36"/>
      <c r="G8" s="36">
        <f>SUM(E8+E9+E11-F8)</f>
        <v>0</v>
      </c>
      <c r="H8" t="s">
        <v>59</v>
      </c>
      <c r="I8" s="21" t="s">
        <v>144</v>
      </c>
      <c r="J8" s="1" t="s">
        <v>160</v>
      </c>
      <c r="K8" s="27"/>
      <c r="L8" t="s">
        <v>91</v>
      </c>
    </row>
    <row r="9" spans="1:12" ht="12.75">
      <c r="A9" s="21" t="s">
        <v>10</v>
      </c>
      <c r="B9" t="s">
        <v>135</v>
      </c>
      <c r="C9" s="41"/>
      <c r="D9" s="42"/>
      <c r="E9" s="36">
        <f t="shared" si="0"/>
        <v>0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/>
      <c r="L9" t="s">
        <v>91</v>
      </c>
    </row>
    <row r="10" spans="1:12" ht="12.75">
      <c r="A10" s="21" t="s">
        <v>75</v>
      </c>
      <c r="B10" t="s">
        <v>76</v>
      </c>
      <c r="C10" s="41">
        <v>1</v>
      </c>
      <c r="D10" s="42">
        <v>1</v>
      </c>
      <c r="E10" s="36">
        <f t="shared" si="0"/>
        <v>2</v>
      </c>
      <c r="F10" s="36">
        <v>2</v>
      </c>
      <c r="G10" s="36">
        <f>SUM(E10-F10)</f>
        <v>0</v>
      </c>
      <c r="H10" t="s">
        <v>58</v>
      </c>
      <c r="I10" s="21" t="s">
        <v>145</v>
      </c>
      <c r="J10" s="1" t="s">
        <v>77</v>
      </c>
      <c r="K10" s="27"/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I12" s="1"/>
      <c r="K12" s="28" t="s">
        <v>170</v>
      </c>
    </row>
    <row r="13" spans="1:12" ht="12.75">
      <c r="A13" s="21" t="s">
        <v>11</v>
      </c>
      <c r="B13" t="s">
        <v>12</v>
      </c>
      <c r="C13" s="41">
        <v>3</v>
      </c>
      <c r="D13" s="42">
        <v>2</v>
      </c>
      <c r="E13" s="36">
        <f aca="true" t="shared" si="1" ref="E13:E21">SUM(C13:D13)</f>
        <v>5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576.24</v>
      </c>
      <c r="L13" t="s">
        <v>91</v>
      </c>
    </row>
    <row r="14" spans="1:12" ht="12.75">
      <c r="A14" s="21" t="s">
        <v>183</v>
      </c>
      <c r="B14" t="s">
        <v>245</v>
      </c>
      <c r="C14" s="41"/>
      <c r="D14" s="42"/>
      <c r="E14" s="36">
        <f t="shared" si="1"/>
        <v>0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243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1</v>
      </c>
      <c r="D15" s="42"/>
      <c r="E15" s="36">
        <f t="shared" si="1"/>
        <v>1</v>
      </c>
      <c r="F15" s="36">
        <v>1</v>
      </c>
      <c r="G15" s="36">
        <f aca="true" t="shared" si="2" ref="G15:G21">SUM(E15-F15)</f>
        <v>0</v>
      </c>
      <c r="H15" t="s">
        <v>58</v>
      </c>
      <c r="I15" s="21" t="s">
        <v>147</v>
      </c>
      <c r="J15" s="1" t="s">
        <v>34</v>
      </c>
      <c r="K15" s="27"/>
      <c r="L15" t="s">
        <v>91</v>
      </c>
    </row>
    <row r="16" spans="1:12" ht="12.75">
      <c r="A16" s="21" t="s">
        <v>15</v>
      </c>
      <c r="B16" t="s">
        <v>16</v>
      </c>
      <c r="C16" s="41">
        <v>2</v>
      </c>
      <c r="D16" s="42"/>
      <c r="E16" s="36">
        <f t="shared" si="1"/>
        <v>2</v>
      </c>
      <c r="F16" s="36">
        <v>3</v>
      </c>
      <c r="G16" s="36">
        <f t="shared" si="2"/>
        <v>-1</v>
      </c>
      <c r="H16" t="s">
        <v>58</v>
      </c>
      <c r="I16" s="21" t="s">
        <v>148</v>
      </c>
      <c r="J16" s="1" t="s">
        <v>36</v>
      </c>
      <c r="K16" s="27">
        <v>1324.4</v>
      </c>
      <c r="L16" t="s">
        <v>91</v>
      </c>
    </row>
    <row r="17" spans="1:12" ht="12.75">
      <c r="A17" s="21" t="s">
        <v>17</v>
      </c>
      <c r="B17" t="s">
        <v>18</v>
      </c>
      <c r="C17" s="41">
        <v>1</v>
      </c>
      <c r="D17" s="42">
        <v>5</v>
      </c>
      <c r="E17" s="36">
        <f t="shared" si="1"/>
        <v>6</v>
      </c>
      <c r="F17" s="36">
        <v>6</v>
      </c>
      <c r="G17" s="36">
        <f>SUM(E17+E18-F17)</f>
        <v>0</v>
      </c>
      <c r="H17" t="s">
        <v>58</v>
      </c>
      <c r="I17" s="21" t="s">
        <v>149</v>
      </c>
      <c r="J17" s="1" t="s">
        <v>37</v>
      </c>
      <c r="K17" s="27">
        <v>2308.24</v>
      </c>
      <c r="L17" t="s">
        <v>91</v>
      </c>
    </row>
    <row r="18" spans="1:12" ht="12.75">
      <c r="A18" s="21" t="s">
        <v>183</v>
      </c>
      <c r="B18" t="s">
        <v>185</v>
      </c>
      <c r="C18" s="41"/>
      <c r="D18" s="42"/>
      <c r="E18" s="36">
        <f t="shared" si="1"/>
        <v>0</v>
      </c>
      <c r="F18" s="36" t="s">
        <v>169</v>
      </c>
      <c r="G18" s="36" t="s">
        <v>248</v>
      </c>
      <c r="H18" t="s">
        <v>58</v>
      </c>
      <c r="I18" s="33" t="s">
        <v>149</v>
      </c>
      <c r="J18" s="1" t="s">
        <v>182</v>
      </c>
      <c r="K18" s="27"/>
      <c r="L18" t="s">
        <v>91</v>
      </c>
    </row>
    <row r="19" spans="1:12" ht="12.75">
      <c r="A19" s="21" t="s">
        <v>183</v>
      </c>
      <c r="B19" t="s">
        <v>211</v>
      </c>
      <c r="C19" s="41"/>
      <c r="D19" s="42"/>
      <c r="E19" s="36">
        <f t="shared" si="1"/>
        <v>0</v>
      </c>
      <c r="F19" s="36" t="s">
        <v>169</v>
      </c>
      <c r="G19" s="36" t="s">
        <v>249</v>
      </c>
      <c r="H19" t="s">
        <v>59</v>
      </c>
      <c r="I19" s="33" t="s">
        <v>155</v>
      </c>
      <c r="J19" s="1" t="s">
        <v>210</v>
      </c>
      <c r="K19" s="27"/>
      <c r="L19" t="s">
        <v>91</v>
      </c>
    </row>
    <row r="20" spans="1:12" ht="12.75">
      <c r="A20" s="21" t="s">
        <v>183</v>
      </c>
      <c r="B20" t="s">
        <v>186</v>
      </c>
      <c r="C20" s="41">
        <v>1</v>
      </c>
      <c r="D20" s="42"/>
      <c r="E20" s="36">
        <f t="shared" si="1"/>
        <v>1</v>
      </c>
      <c r="F20" s="36"/>
      <c r="G20" s="36" t="s">
        <v>165</v>
      </c>
      <c r="H20" t="s">
        <v>58</v>
      </c>
      <c r="I20" s="1" t="s">
        <v>146</v>
      </c>
      <c r="J20" s="1" t="s">
        <v>184</v>
      </c>
      <c r="K20" s="27"/>
      <c r="L20" t="s">
        <v>91</v>
      </c>
    </row>
    <row r="21" spans="1:12" ht="12.75">
      <c r="A21" s="21" t="s">
        <v>187</v>
      </c>
      <c r="B21" t="s">
        <v>228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250</v>
      </c>
      <c r="J21" s="1" t="s">
        <v>188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I22" s="1"/>
      <c r="K22" s="28" t="s">
        <v>170</v>
      </c>
    </row>
    <row r="23" spans="1:12" ht="12.75">
      <c r="A23" s="21" t="s">
        <v>19</v>
      </c>
      <c r="B23" t="s">
        <v>20</v>
      </c>
      <c r="C23" s="41">
        <v>4</v>
      </c>
      <c r="D23" s="42"/>
      <c r="E23" s="36">
        <f>SUM(C23:D23)</f>
        <v>4</v>
      </c>
      <c r="F23" s="36">
        <v>4</v>
      </c>
      <c r="G23" s="36">
        <f>SUM(E23+E26-F23)</f>
        <v>0</v>
      </c>
      <c r="H23" t="s">
        <v>57</v>
      </c>
      <c r="I23" s="21" t="s">
        <v>150</v>
      </c>
      <c r="J23" s="1" t="s">
        <v>38</v>
      </c>
      <c r="K23" s="27">
        <v>6187.1</v>
      </c>
      <c r="L23" t="s">
        <v>91</v>
      </c>
    </row>
    <row r="24" spans="1:12" ht="12.75">
      <c r="A24" s="21" t="s">
        <v>19</v>
      </c>
      <c r="B24" t="s">
        <v>193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251</v>
      </c>
      <c r="H24" t="s">
        <v>57</v>
      </c>
      <c r="I24" s="33" t="s">
        <v>150</v>
      </c>
      <c r="J24" s="1" t="s">
        <v>197</v>
      </c>
      <c r="K24" s="27"/>
      <c r="L24" t="s">
        <v>91</v>
      </c>
    </row>
    <row r="25" spans="1:12" ht="12.75">
      <c r="A25" s="21" t="s">
        <v>19</v>
      </c>
      <c r="B25" t="s">
        <v>195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251</v>
      </c>
      <c r="H25" t="s">
        <v>57</v>
      </c>
      <c r="I25" s="33" t="s">
        <v>150</v>
      </c>
      <c r="J25" s="1" t="s">
        <v>198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251</v>
      </c>
      <c r="H26" t="s">
        <v>57</v>
      </c>
      <c r="I26" s="33" t="s">
        <v>150</v>
      </c>
      <c r="J26" s="1" t="s">
        <v>199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I27" s="1"/>
      <c r="K27" s="28" t="s">
        <v>170</v>
      </c>
    </row>
    <row r="28" spans="1:12" ht="12.75">
      <c r="A28" s="21" t="s">
        <v>21</v>
      </c>
      <c r="B28" t="s">
        <v>204</v>
      </c>
      <c r="C28" s="41">
        <v>6</v>
      </c>
      <c r="D28" s="42">
        <v>4</v>
      </c>
      <c r="E28" s="36">
        <f aca="true" t="shared" si="3" ref="E28:E33">SUM(C28:D28)</f>
        <v>10</v>
      </c>
      <c r="F28" s="36">
        <v>47</v>
      </c>
      <c r="G28" s="36">
        <f>SUM(E28+E29+E30+E31+E32+E33-F28)</f>
        <v>-6</v>
      </c>
      <c r="H28" t="s">
        <v>59</v>
      </c>
      <c r="I28" s="21" t="s">
        <v>151</v>
      </c>
      <c r="J28" s="1" t="s">
        <v>49</v>
      </c>
      <c r="K28" s="27">
        <v>3850.44</v>
      </c>
      <c r="L28" t="s">
        <v>91</v>
      </c>
    </row>
    <row r="29" spans="1:12" ht="12.75">
      <c r="A29" s="21" t="s">
        <v>21</v>
      </c>
      <c r="B29" t="s">
        <v>206</v>
      </c>
      <c r="C29" s="41">
        <v>20</v>
      </c>
      <c r="D29" s="42">
        <v>11</v>
      </c>
      <c r="E29" s="36">
        <f t="shared" si="3"/>
        <v>31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207</v>
      </c>
      <c r="K29" s="27">
        <v>1600.97</v>
      </c>
      <c r="L29" t="s">
        <v>91</v>
      </c>
    </row>
    <row r="30" spans="1:12" ht="12.75">
      <c r="A30" s="21" t="s">
        <v>21</v>
      </c>
      <c r="B30" t="s">
        <v>240</v>
      </c>
      <c r="C30" s="41"/>
      <c r="D30" s="42"/>
      <c r="E30" s="36">
        <f t="shared" si="3"/>
        <v>0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237</v>
      </c>
      <c r="K30" s="27">
        <v>49127.05</v>
      </c>
      <c r="L30" t="s">
        <v>91</v>
      </c>
    </row>
    <row r="31" spans="1:12" ht="12.75">
      <c r="A31" s="21" t="s">
        <v>21</v>
      </c>
      <c r="B31" t="s">
        <v>205</v>
      </c>
      <c r="C31" s="41"/>
      <c r="D31" s="42"/>
      <c r="E31" s="36">
        <f t="shared" si="3"/>
        <v>0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/>
      <c r="L31" t="s">
        <v>91</v>
      </c>
    </row>
    <row r="32" spans="1:12" ht="12.75">
      <c r="A32" s="21" t="s">
        <v>21</v>
      </c>
      <c r="B32" t="s">
        <v>241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238</v>
      </c>
      <c r="K32" s="27">
        <v>1065.67</v>
      </c>
      <c r="L32" t="s">
        <v>91</v>
      </c>
    </row>
    <row r="33" spans="1:12" ht="12.75">
      <c r="A33" s="21" t="s">
        <v>21</v>
      </c>
      <c r="B33" t="s">
        <v>242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239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4968.08</v>
      </c>
      <c r="L34" t="s">
        <v>91</v>
      </c>
    </row>
    <row r="35" spans="1:12" ht="12.75">
      <c r="A35" s="21" t="s">
        <v>21</v>
      </c>
      <c r="B35" t="s">
        <v>193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194</v>
      </c>
      <c r="K35" s="27">
        <v>153.25</v>
      </c>
      <c r="L35" t="s">
        <v>91</v>
      </c>
    </row>
    <row r="36" spans="1:12" ht="12.75">
      <c r="A36" s="21" t="s">
        <v>21</v>
      </c>
      <c r="B36" t="s">
        <v>195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196</v>
      </c>
      <c r="K36" s="27">
        <v>12.48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I37" s="1"/>
      <c r="K37" s="28" t="s">
        <v>170</v>
      </c>
    </row>
    <row r="38" spans="1:12" ht="12.75">
      <c r="A38" s="21" t="s">
        <v>22</v>
      </c>
      <c r="B38" t="s">
        <v>23</v>
      </c>
      <c r="C38" s="41"/>
      <c r="D38" s="42"/>
      <c r="E38" s="36">
        <f aca="true" t="shared" si="4" ref="E38:E45">SUM(C38:D38)</f>
        <v>0</v>
      </c>
      <c r="F38" s="36"/>
      <c r="G38" s="36">
        <f>SUM(E38+E42+E53-F38)</f>
        <v>0</v>
      </c>
      <c r="H38" t="s">
        <v>59</v>
      </c>
      <c r="I38" s="21" t="s">
        <v>152</v>
      </c>
      <c r="J38" s="1" t="s">
        <v>167</v>
      </c>
      <c r="K38" s="27"/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/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/>
      <c r="D40" s="42">
        <v>1</v>
      </c>
      <c r="E40" s="36">
        <f t="shared" si="4"/>
        <v>1</v>
      </c>
      <c r="F40" s="36">
        <v>1</v>
      </c>
      <c r="G40" s="36">
        <f>SUM(E40+E51-F40)</f>
        <v>0</v>
      </c>
      <c r="H40" t="s">
        <v>59</v>
      </c>
      <c r="I40" s="21" t="s">
        <v>154</v>
      </c>
      <c r="J40" s="1" t="s">
        <v>42</v>
      </c>
      <c r="K40" s="27"/>
      <c r="L40" t="s">
        <v>91</v>
      </c>
    </row>
    <row r="41" spans="1:12" ht="12.75">
      <c r="A41" s="21" t="s">
        <v>22</v>
      </c>
      <c r="B41" t="s">
        <v>26</v>
      </c>
      <c r="C41" s="41"/>
      <c r="D41" s="42">
        <v>1</v>
      </c>
      <c r="E41" s="36">
        <f t="shared" si="4"/>
        <v>1</v>
      </c>
      <c r="F41" s="36">
        <v>1</v>
      </c>
      <c r="G41" s="36">
        <f>SUM(E41+E19+E49-F41)</f>
        <v>0</v>
      </c>
      <c r="H41" t="s">
        <v>59</v>
      </c>
      <c r="I41" s="21" t="s">
        <v>155</v>
      </c>
      <c r="J41" s="1" t="s">
        <v>43</v>
      </c>
      <c r="K41" s="27"/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248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2</v>
      </c>
      <c r="D43" s="42"/>
      <c r="E43" s="36">
        <f t="shared" si="4"/>
        <v>2</v>
      </c>
      <c r="F43" s="36">
        <v>1</v>
      </c>
      <c r="G43" s="36">
        <f>SUM(E43+E50-F43)</f>
        <v>2</v>
      </c>
      <c r="H43" t="s">
        <v>59</v>
      </c>
      <c r="I43" s="21" t="s">
        <v>156</v>
      </c>
      <c r="J43" s="1" t="s">
        <v>44</v>
      </c>
      <c r="K43" s="27">
        <v>9206.08</v>
      </c>
      <c r="L43" t="s">
        <v>91</v>
      </c>
    </row>
    <row r="44" spans="1:12" ht="12.75">
      <c r="A44" s="21" t="s">
        <v>29</v>
      </c>
      <c r="B44" t="s">
        <v>69</v>
      </c>
      <c r="C44" s="41">
        <v>1</v>
      </c>
      <c r="D44" s="42"/>
      <c r="E44" s="36">
        <f t="shared" si="4"/>
        <v>1</v>
      </c>
      <c r="F44" s="36"/>
      <c r="G44" s="36">
        <f>SUM(E44-F44)</f>
        <v>1</v>
      </c>
      <c r="H44" t="s">
        <v>58</v>
      </c>
      <c r="I44" s="21" t="s">
        <v>157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/>
      <c r="D45" s="42"/>
      <c r="E45" s="36">
        <f t="shared" si="4"/>
        <v>0</v>
      </c>
      <c r="F45" s="36"/>
      <c r="G45" s="36">
        <f>SUM(E45-F45)</f>
        <v>0</v>
      </c>
      <c r="H45" t="s">
        <v>59</v>
      </c>
      <c r="I45" s="21" t="s">
        <v>158</v>
      </c>
      <c r="J45" s="1" t="s">
        <v>46</v>
      </c>
      <c r="K45" s="27"/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I46" s="1"/>
      <c r="K46" s="28" t="s">
        <v>170</v>
      </c>
    </row>
    <row r="47" spans="1:12" ht="12.75">
      <c r="A47" s="21" t="s">
        <v>31</v>
      </c>
      <c r="B47" t="s">
        <v>12</v>
      </c>
      <c r="C47" s="41">
        <v>6</v>
      </c>
      <c r="D47" s="42">
        <v>1</v>
      </c>
      <c r="E47" s="36">
        <f aca="true" t="shared" si="5" ref="E47:E55">SUM(C47:D47)</f>
        <v>7</v>
      </c>
      <c r="F47" s="36">
        <v>14</v>
      </c>
      <c r="G47" s="36">
        <f>SUM(E47+E13+E14+E20+E54+E55-F47)</f>
        <v>5</v>
      </c>
      <c r="H47" t="s">
        <v>58</v>
      </c>
      <c r="I47" s="21" t="s">
        <v>146</v>
      </c>
      <c r="J47" s="1" t="s">
        <v>164</v>
      </c>
      <c r="K47" s="27">
        <v>2761.64</v>
      </c>
      <c r="L47" t="s">
        <v>91</v>
      </c>
    </row>
    <row r="48" spans="1:12" ht="12.75">
      <c r="A48" s="21" t="s">
        <v>31</v>
      </c>
      <c r="B48" t="s">
        <v>203</v>
      </c>
      <c r="C48" s="41"/>
      <c r="D48" s="42"/>
      <c r="E48" s="36">
        <f t="shared" si="5"/>
        <v>0</v>
      </c>
      <c r="F48" s="36" t="s">
        <v>169</v>
      </c>
      <c r="G48" s="36" t="s">
        <v>252</v>
      </c>
      <c r="H48" t="s">
        <v>59</v>
      </c>
      <c r="I48" s="33" t="s">
        <v>158</v>
      </c>
      <c r="J48" s="1" t="s">
        <v>191</v>
      </c>
      <c r="K48" s="27"/>
      <c r="L48" t="s">
        <v>91</v>
      </c>
    </row>
    <row r="49" spans="1:255" ht="12.75">
      <c r="A49" s="21" t="s">
        <v>31</v>
      </c>
      <c r="B49" t="s">
        <v>217</v>
      </c>
      <c r="C49" s="41"/>
      <c r="D49" s="42"/>
      <c r="E49" s="36">
        <f t="shared" si="5"/>
        <v>0</v>
      </c>
      <c r="F49" s="36" t="s">
        <v>169</v>
      </c>
      <c r="G49" s="36" t="s">
        <v>249</v>
      </c>
      <c r="H49" t="s">
        <v>59</v>
      </c>
      <c r="I49" s="33" t="s">
        <v>155</v>
      </c>
      <c r="J49" s="1" t="s">
        <v>212</v>
      </c>
      <c r="K49" s="27"/>
      <c r="L49" t="s">
        <v>91</v>
      </c>
      <c r="M49" s="21"/>
      <c r="O49" s="21"/>
      <c r="Q49" s="21"/>
      <c r="S49" s="21"/>
      <c r="U49" s="21"/>
      <c r="W49" s="21"/>
      <c r="Y49" s="21"/>
      <c r="AA49" s="21"/>
      <c r="AC49" s="21"/>
      <c r="AE49" s="21"/>
      <c r="AG49" s="21"/>
      <c r="AI49" s="21"/>
      <c r="AK49" s="21"/>
      <c r="AM49" s="21"/>
      <c r="AO49" s="21"/>
      <c r="AQ49" s="21"/>
      <c r="AS49" s="21"/>
      <c r="AU49" s="21"/>
      <c r="AW49" s="21"/>
      <c r="AY49" s="21"/>
      <c r="BA49" s="21"/>
      <c r="BC49" s="21"/>
      <c r="BE49" s="21"/>
      <c r="BG49" s="21"/>
      <c r="BI49" s="21"/>
      <c r="BK49" s="21"/>
      <c r="BM49" s="21"/>
      <c r="BO49" s="21"/>
      <c r="BQ49" s="21"/>
      <c r="BS49" s="21"/>
      <c r="BU49" s="21"/>
      <c r="BW49" s="21"/>
      <c r="BY49" s="21"/>
      <c r="CA49" s="21"/>
      <c r="CC49" s="21"/>
      <c r="CE49" s="21"/>
      <c r="CG49" s="21"/>
      <c r="CI49" s="21"/>
      <c r="CK49" s="21"/>
      <c r="CM49" s="21"/>
      <c r="CO49" s="21"/>
      <c r="CQ49" s="21"/>
      <c r="CS49" s="21"/>
      <c r="CU49" s="21"/>
      <c r="CW49" s="21"/>
      <c r="CY49" s="21"/>
      <c r="DA49" s="21"/>
      <c r="DC49" s="21"/>
      <c r="DE49" s="21"/>
      <c r="DG49" s="21"/>
      <c r="DI49" s="21"/>
      <c r="DK49" s="21"/>
      <c r="DM49" s="21"/>
      <c r="DO49" s="21"/>
      <c r="DQ49" s="21"/>
      <c r="DS49" s="21"/>
      <c r="DU49" s="21"/>
      <c r="DW49" s="21"/>
      <c r="DY49" s="21"/>
      <c r="EA49" s="21"/>
      <c r="EC49" s="21"/>
      <c r="EE49" s="21"/>
      <c r="EG49" s="21"/>
      <c r="EI49" s="21"/>
      <c r="EK49" s="21"/>
      <c r="EM49" s="21"/>
      <c r="EO49" s="21"/>
      <c r="EQ49" s="21"/>
      <c r="ES49" s="21"/>
      <c r="EU49" s="21"/>
      <c r="EW49" s="21"/>
      <c r="EY49" s="21"/>
      <c r="FA49" s="21"/>
      <c r="FC49" s="21"/>
      <c r="FE49" s="21"/>
      <c r="FG49" s="21"/>
      <c r="FI49" s="21"/>
      <c r="FK49" s="21"/>
      <c r="FM49" s="21"/>
      <c r="FO49" s="21"/>
      <c r="FQ49" s="21"/>
      <c r="FS49" s="21"/>
      <c r="FU49" s="21"/>
      <c r="FW49" s="21"/>
      <c r="FY49" s="21"/>
      <c r="GA49" s="21"/>
      <c r="GC49" s="21"/>
      <c r="GE49" s="21"/>
      <c r="GG49" s="21"/>
      <c r="GI49" s="21"/>
      <c r="GK49" s="21"/>
      <c r="GM49" s="21"/>
      <c r="GO49" s="21"/>
      <c r="GQ49" s="21"/>
      <c r="GS49" s="21"/>
      <c r="GU49" s="21"/>
      <c r="GW49" s="21"/>
      <c r="GY49" s="21"/>
      <c r="HA49" s="21"/>
      <c r="HC49" s="21"/>
      <c r="HE49" s="21"/>
      <c r="HG49" s="21"/>
      <c r="HI49" s="21"/>
      <c r="HK49" s="21"/>
      <c r="HM49" s="21"/>
      <c r="HO49" s="21"/>
      <c r="HQ49" s="21"/>
      <c r="HS49" s="21"/>
      <c r="HU49" s="21"/>
      <c r="HW49" s="21"/>
      <c r="HY49" s="21"/>
      <c r="IA49" s="21"/>
      <c r="IC49" s="21"/>
      <c r="IE49" s="21"/>
      <c r="IG49" s="21"/>
      <c r="II49" s="21"/>
      <c r="IK49" s="21"/>
      <c r="IM49" s="21"/>
      <c r="IO49" s="21"/>
      <c r="IQ49" s="21"/>
      <c r="IS49" s="21"/>
      <c r="IU49" s="21"/>
    </row>
    <row r="50" spans="1:255" ht="12.75">
      <c r="A50" s="21" t="s">
        <v>31</v>
      </c>
      <c r="B50" t="s">
        <v>218</v>
      </c>
      <c r="C50" s="41"/>
      <c r="D50" s="42">
        <v>1</v>
      </c>
      <c r="E50" s="36">
        <f t="shared" si="5"/>
        <v>1</v>
      </c>
      <c r="F50" s="36" t="s">
        <v>169</v>
      </c>
      <c r="G50" s="36" t="s">
        <v>253</v>
      </c>
      <c r="H50" t="s">
        <v>59</v>
      </c>
      <c r="I50" s="33" t="s">
        <v>156</v>
      </c>
      <c r="J50" s="1" t="s">
        <v>213</v>
      </c>
      <c r="K50" s="27"/>
      <c r="L50" t="s">
        <v>91</v>
      </c>
      <c r="M50" s="21"/>
      <c r="O50" s="21"/>
      <c r="Q50" s="21"/>
      <c r="S50" s="21"/>
      <c r="U50" s="21"/>
      <c r="W50" s="21"/>
      <c r="Y50" s="21"/>
      <c r="AA50" s="21"/>
      <c r="AC50" s="21"/>
      <c r="AE50" s="21"/>
      <c r="AG50" s="21"/>
      <c r="AI50" s="21"/>
      <c r="AK50" s="21"/>
      <c r="AM50" s="21"/>
      <c r="AO50" s="21"/>
      <c r="AQ50" s="21"/>
      <c r="AS50" s="21"/>
      <c r="AU50" s="21"/>
      <c r="AW50" s="21"/>
      <c r="AY50" s="21"/>
      <c r="BA50" s="21"/>
      <c r="BC50" s="21"/>
      <c r="BE50" s="21"/>
      <c r="BG50" s="21"/>
      <c r="BI50" s="21"/>
      <c r="BK50" s="21"/>
      <c r="BM50" s="21"/>
      <c r="BO50" s="21"/>
      <c r="BQ50" s="21"/>
      <c r="BS50" s="21"/>
      <c r="BU50" s="21"/>
      <c r="BW50" s="21"/>
      <c r="BY50" s="21"/>
      <c r="CA50" s="21"/>
      <c r="CC50" s="21"/>
      <c r="CE50" s="21"/>
      <c r="CG50" s="21"/>
      <c r="CI50" s="21"/>
      <c r="CK50" s="21"/>
      <c r="CM50" s="21"/>
      <c r="CO50" s="21"/>
      <c r="CQ50" s="21"/>
      <c r="CS50" s="21"/>
      <c r="CU50" s="21"/>
      <c r="CW50" s="21"/>
      <c r="CY50" s="21"/>
      <c r="DA50" s="21"/>
      <c r="DC50" s="21"/>
      <c r="DE50" s="21"/>
      <c r="DG50" s="21"/>
      <c r="DI50" s="21"/>
      <c r="DK50" s="21"/>
      <c r="DM50" s="21"/>
      <c r="DO50" s="21"/>
      <c r="DQ50" s="21"/>
      <c r="DS50" s="21"/>
      <c r="DU50" s="21"/>
      <c r="DW50" s="21"/>
      <c r="DY50" s="21"/>
      <c r="EA50" s="21"/>
      <c r="EC50" s="21"/>
      <c r="EE50" s="21"/>
      <c r="EG50" s="21"/>
      <c r="EI50" s="21"/>
      <c r="EK50" s="21"/>
      <c r="EM50" s="21"/>
      <c r="EO50" s="21"/>
      <c r="EQ50" s="21"/>
      <c r="ES50" s="21"/>
      <c r="EU50" s="21"/>
      <c r="EW50" s="21"/>
      <c r="EY50" s="21"/>
      <c r="FA50" s="21"/>
      <c r="FC50" s="21"/>
      <c r="FE50" s="21"/>
      <c r="FG50" s="21"/>
      <c r="FI50" s="21"/>
      <c r="FK50" s="21"/>
      <c r="FM50" s="21"/>
      <c r="FO50" s="21"/>
      <c r="FQ50" s="21"/>
      <c r="FS50" s="21"/>
      <c r="FU50" s="21"/>
      <c r="FW50" s="21"/>
      <c r="FY50" s="21"/>
      <c r="GA50" s="21"/>
      <c r="GC50" s="21"/>
      <c r="GE50" s="21"/>
      <c r="GG50" s="21"/>
      <c r="GI50" s="21"/>
      <c r="GK50" s="21"/>
      <c r="GM50" s="21"/>
      <c r="GO50" s="21"/>
      <c r="GQ50" s="21"/>
      <c r="GS50" s="21"/>
      <c r="GU50" s="21"/>
      <c r="GW50" s="21"/>
      <c r="GY50" s="21"/>
      <c r="HA50" s="21"/>
      <c r="HC50" s="21"/>
      <c r="HE50" s="21"/>
      <c r="HG50" s="21"/>
      <c r="HI50" s="21"/>
      <c r="HK50" s="21"/>
      <c r="HM50" s="21"/>
      <c r="HO50" s="21"/>
      <c r="HQ50" s="21"/>
      <c r="HS50" s="21"/>
      <c r="HU50" s="21"/>
      <c r="HW50" s="21"/>
      <c r="HY50" s="21"/>
      <c r="IA50" s="21"/>
      <c r="IC50" s="21"/>
      <c r="IE50" s="21"/>
      <c r="IG50" s="21"/>
      <c r="II50" s="21"/>
      <c r="IK50" s="21"/>
      <c r="IM50" s="21"/>
      <c r="IO50" s="21"/>
      <c r="IQ50" s="21"/>
      <c r="IS50" s="21"/>
      <c r="IU50" s="21"/>
    </row>
    <row r="51" spans="1:255" ht="12.75">
      <c r="A51" s="21" t="s">
        <v>31</v>
      </c>
      <c r="B51" t="s">
        <v>219</v>
      </c>
      <c r="C51" s="41"/>
      <c r="D51" s="42"/>
      <c r="E51" s="36">
        <f t="shared" si="5"/>
        <v>0</v>
      </c>
      <c r="F51" s="36" t="s">
        <v>169</v>
      </c>
      <c r="G51" s="36" t="s">
        <v>254</v>
      </c>
      <c r="H51" t="s">
        <v>59</v>
      </c>
      <c r="I51" s="33" t="s">
        <v>154</v>
      </c>
      <c r="J51" s="1" t="s">
        <v>214</v>
      </c>
      <c r="K51" s="27"/>
      <c r="L51" t="s">
        <v>91</v>
      </c>
      <c r="M51" s="21"/>
      <c r="O51" s="21"/>
      <c r="Q51" s="21"/>
      <c r="S51" s="21"/>
      <c r="U51" s="21"/>
      <c r="W51" s="21"/>
      <c r="Y51" s="21"/>
      <c r="AA51" s="21"/>
      <c r="AC51" s="21"/>
      <c r="AE51" s="21"/>
      <c r="AG51" s="21"/>
      <c r="AI51" s="21"/>
      <c r="AK51" s="21"/>
      <c r="AM51" s="21"/>
      <c r="AO51" s="21"/>
      <c r="AQ51" s="21"/>
      <c r="AS51" s="21"/>
      <c r="AU51" s="21"/>
      <c r="AW51" s="21"/>
      <c r="AY51" s="21"/>
      <c r="BA51" s="21"/>
      <c r="BC51" s="21"/>
      <c r="BE51" s="21"/>
      <c r="BG51" s="21"/>
      <c r="BI51" s="21"/>
      <c r="BK51" s="21"/>
      <c r="BM51" s="21"/>
      <c r="BO51" s="21"/>
      <c r="BQ51" s="21"/>
      <c r="BS51" s="21"/>
      <c r="BU51" s="21"/>
      <c r="BW51" s="21"/>
      <c r="BY51" s="21"/>
      <c r="CA51" s="21"/>
      <c r="CC51" s="21"/>
      <c r="CE51" s="21"/>
      <c r="CG51" s="21"/>
      <c r="CI51" s="21"/>
      <c r="CK51" s="21"/>
      <c r="CM51" s="21"/>
      <c r="CO51" s="21"/>
      <c r="CQ51" s="21"/>
      <c r="CS51" s="21"/>
      <c r="CU51" s="21"/>
      <c r="CW51" s="21"/>
      <c r="CY51" s="21"/>
      <c r="DA51" s="21"/>
      <c r="DC51" s="21"/>
      <c r="DE51" s="21"/>
      <c r="DG51" s="21"/>
      <c r="DI51" s="21"/>
      <c r="DK51" s="21"/>
      <c r="DM51" s="21"/>
      <c r="DO51" s="21"/>
      <c r="DQ51" s="21"/>
      <c r="DS51" s="21"/>
      <c r="DU51" s="21"/>
      <c r="DW51" s="21"/>
      <c r="DY51" s="21"/>
      <c r="EA51" s="21"/>
      <c r="EC51" s="21"/>
      <c r="EE51" s="21"/>
      <c r="EG51" s="21"/>
      <c r="EI51" s="21"/>
      <c r="EK51" s="21"/>
      <c r="EM51" s="21"/>
      <c r="EO51" s="21"/>
      <c r="EQ51" s="21"/>
      <c r="ES51" s="21"/>
      <c r="EU51" s="21"/>
      <c r="EW51" s="21"/>
      <c r="EY51" s="21"/>
      <c r="FA51" s="21"/>
      <c r="FC51" s="21"/>
      <c r="FE51" s="21"/>
      <c r="FG51" s="21"/>
      <c r="FI51" s="21"/>
      <c r="FK51" s="21"/>
      <c r="FM51" s="21"/>
      <c r="FO51" s="21"/>
      <c r="FQ51" s="21"/>
      <c r="FS51" s="21"/>
      <c r="FU51" s="21"/>
      <c r="FW51" s="21"/>
      <c r="FY51" s="21"/>
      <c r="GA51" s="21"/>
      <c r="GC51" s="21"/>
      <c r="GE51" s="21"/>
      <c r="GG51" s="21"/>
      <c r="GI51" s="21"/>
      <c r="GK51" s="21"/>
      <c r="GM51" s="21"/>
      <c r="GO51" s="21"/>
      <c r="GQ51" s="21"/>
      <c r="GS51" s="21"/>
      <c r="GU51" s="21"/>
      <c r="GW51" s="21"/>
      <c r="GY51" s="21"/>
      <c r="HA51" s="21"/>
      <c r="HC51" s="21"/>
      <c r="HE51" s="21"/>
      <c r="HG51" s="21"/>
      <c r="HI51" s="21"/>
      <c r="HK51" s="21"/>
      <c r="HM51" s="21"/>
      <c r="HO51" s="21"/>
      <c r="HQ51" s="21"/>
      <c r="HS51" s="21"/>
      <c r="HU51" s="21"/>
      <c r="HW51" s="21"/>
      <c r="HY51" s="21"/>
      <c r="IA51" s="21"/>
      <c r="IC51" s="21"/>
      <c r="IE51" s="21"/>
      <c r="IG51" s="21"/>
      <c r="II51" s="21"/>
      <c r="IK51" s="21"/>
      <c r="IM51" s="21"/>
      <c r="IO51" s="21"/>
      <c r="IQ51" s="21"/>
      <c r="IS51" s="21"/>
      <c r="IU51" s="21"/>
    </row>
    <row r="52" spans="1:255" ht="12.75">
      <c r="A52" s="21" t="s">
        <v>31</v>
      </c>
      <c r="B52" t="s">
        <v>220</v>
      </c>
      <c r="C52" s="41"/>
      <c r="D52" s="42"/>
      <c r="E52" s="36">
        <f t="shared" si="5"/>
        <v>0</v>
      </c>
      <c r="F52" s="36" t="s">
        <v>169</v>
      </c>
      <c r="G52" s="36" t="s">
        <v>255</v>
      </c>
      <c r="H52" t="s">
        <v>59</v>
      </c>
      <c r="I52" s="33" t="s">
        <v>153</v>
      </c>
      <c r="J52" s="1" t="s">
        <v>215</v>
      </c>
      <c r="K52" s="27"/>
      <c r="L52" t="s">
        <v>91</v>
      </c>
      <c r="M52" s="21"/>
      <c r="O52" s="21"/>
      <c r="Q52" s="21"/>
      <c r="S52" s="21"/>
      <c r="U52" s="21"/>
      <c r="W52" s="21"/>
      <c r="Y52" s="21"/>
      <c r="AA52" s="21"/>
      <c r="AC52" s="21"/>
      <c r="AE52" s="21"/>
      <c r="AG52" s="21"/>
      <c r="AI52" s="21"/>
      <c r="AK52" s="21"/>
      <c r="AM52" s="21"/>
      <c r="AO52" s="21"/>
      <c r="AQ52" s="21"/>
      <c r="AS52" s="21"/>
      <c r="AU52" s="21"/>
      <c r="AW52" s="21"/>
      <c r="AY52" s="21"/>
      <c r="BA52" s="21"/>
      <c r="BC52" s="21"/>
      <c r="BE52" s="21"/>
      <c r="BG52" s="21"/>
      <c r="BI52" s="21"/>
      <c r="BK52" s="21"/>
      <c r="BM52" s="21"/>
      <c r="BO52" s="21"/>
      <c r="BQ52" s="21"/>
      <c r="BS52" s="21"/>
      <c r="BU52" s="21"/>
      <c r="BW52" s="21"/>
      <c r="BY52" s="21"/>
      <c r="CA52" s="21"/>
      <c r="CC52" s="21"/>
      <c r="CE52" s="21"/>
      <c r="CG52" s="21"/>
      <c r="CI52" s="21"/>
      <c r="CK52" s="21"/>
      <c r="CM52" s="21"/>
      <c r="CO52" s="21"/>
      <c r="CQ52" s="21"/>
      <c r="CS52" s="21"/>
      <c r="CU52" s="21"/>
      <c r="CW52" s="21"/>
      <c r="CY52" s="21"/>
      <c r="DA52" s="21"/>
      <c r="DC52" s="21"/>
      <c r="DE52" s="21"/>
      <c r="DG52" s="21"/>
      <c r="DI52" s="21"/>
      <c r="DK52" s="21"/>
      <c r="DM52" s="21"/>
      <c r="DO52" s="21"/>
      <c r="DQ52" s="21"/>
      <c r="DS52" s="21"/>
      <c r="DU52" s="21"/>
      <c r="DW52" s="21"/>
      <c r="DY52" s="21"/>
      <c r="EA52" s="21"/>
      <c r="EC52" s="21"/>
      <c r="EE52" s="21"/>
      <c r="EG52" s="21"/>
      <c r="EI52" s="21"/>
      <c r="EK52" s="21"/>
      <c r="EM52" s="21"/>
      <c r="EO52" s="21"/>
      <c r="EQ52" s="21"/>
      <c r="ES52" s="21"/>
      <c r="EU52" s="21"/>
      <c r="EW52" s="21"/>
      <c r="EY52" s="21"/>
      <c r="FA52" s="21"/>
      <c r="FC52" s="21"/>
      <c r="FE52" s="21"/>
      <c r="FG52" s="21"/>
      <c r="FI52" s="21"/>
      <c r="FK52" s="21"/>
      <c r="FM52" s="21"/>
      <c r="FO52" s="21"/>
      <c r="FQ52" s="21"/>
      <c r="FS52" s="21"/>
      <c r="FU52" s="21"/>
      <c r="FW52" s="21"/>
      <c r="FY52" s="21"/>
      <c r="GA52" s="21"/>
      <c r="GC52" s="21"/>
      <c r="GE52" s="21"/>
      <c r="GG52" s="21"/>
      <c r="GI52" s="21"/>
      <c r="GK52" s="21"/>
      <c r="GM52" s="21"/>
      <c r="GO52" s="21"/>
      <c r="GQ52" s="21"/>
      <c r="GS52" s="21"/>
      <c r="GU52" s="21"/>
      <c r="GW52" s="21"/>
      <c r="GY52" s="21"/>
      <c r="HA52" s="21"/>
      <c r="HC52" s="21"/>
      <c r="HE52" s="21"/>
      <c r="HG52" s="21"/>
      <c r="HI52" s="21"/>
      <c r="HK52" s="21"/>
      <c r="HM52" s="21"/>
      <c r="HO52" s="21"/>
      <c r="HQ52" s="21"/>
      <c r="HS52" s="21"/>
      <c r="HU52" s="21"/>
      <c r="HW52" s="21"/>
      <c r="HY52" s="21"/>
      <c r="IA52" s="21"/>
      <c r="IC52" s="21"/>
      <c r="IE52" s="21"/>
      <c r="IG52" s="21"/>
      <c r="II52" s="21"/>
      <c r="IK52" s="21"/>
      <c r="IM52" s="21"/>
      <c r="IO52" s="21"/>
      <c r="IQ52" s="21"/>
      <c r="IS52" s="21"/>
      <c r="IU52" s="21"/>
    </row>
    <row r="53" spans="1:255" ht="12.75">
      <c r="A53" s="21" t="s">
        <v>31</v>
      </c>
      <c r="B53" t="s">
        <v>221</v>
      </c>
      <c r="C53" s="41"/>
      <c r="D53" s="42"/>
      <c r="E53" s="36">
        <f t="shared" si="5"/>
        <v>0</v>
      </c>
      <c r="F53" s="36" t="s">
        <v>169</v>
      </c>
      <c r="G53" s="36" t="s">
        <v>248</v>
      </c>
      <c r="H53" t="s">
        <v>59</v>
      </c>
      <c r="I53" s="1" t="s">
        <v>152</v>
      </c>
      <c r="J53" s="1" t="s">
        <v>216</v>
      </c>
      <c r="K53" s="27"/>
      <c r="L53" t="s">
        <v>91</v>
      </c>
      <c r="M53" s="21"/>
      <c r="O53" s="21"/>
      <c r="Q53" s="21"/>
      <c r="S53" s="21"/>
      <c r="U53" s="21"/>
      <c r="W53" s="21"/>
      <c r="Y53" s="21"/>
      <c r="AA53" s="21"/>
      <c r="AC53" s="21"/>
      <c r="AE53" s="21"/>
      <c r="AG53" s="21"/>
      <c r="AI53" s="21"/>
      <c r="AK53" s="21"/>
      <c r="AM53" s="21"/>
      <c r="AO53" s="21"/>
      <c r="AQ53" s="21"/>
      <c r="AS53" s="21"/>
      <c r="AU53" s="21"/>
      <c r="AW53" s="21"/>
      <c r="AY53" s="21"/>
      <c r="BA53" s="21"/>
      <c r="BC53" s="21"/>
      <c r="BE53" s="21"/>
      <c r="BG53" s="21"/>
      <c r="BI53" s="21"/>
      <c r="BK53" s="21"/>
      <c r="BM53" s="21"/>
      <c r="BO53" s="21"/>
      <c r="BQ53" s="21"/>
      <c r="BS53" s="21"/>
      <c r="BU53" s="21"/>
      <c r="BW53" s="21"/>
      <c r="BY53" s="21"/>
      <c r="CA53" s="21"/>
      <c r="CC53" s="21"/>
      <c r="CE53" s="21"/>
      <c r="CG53" s="21"/>
      <c r="CI53" s="21"/>
      <c r="CK53" s="21"/>
      <c r="CM53" s="21"/>
      <c r="CO53" s="21"/>
      <c r="CQ53" s="21"/>
      <c r="CS53" s="21"/>
      <c r="CU53" s="21"/>
      <c r="CW53" s="21"/>
      <c r="CY53" s="21"/>
      <c r="DA53" s="21"/>
      <c r="DC53" s="21"/>
      <c r="DE53" s="21"/>
      <c r="DG53" s="21"/>
      <c r="DI53" s="21"/>
      <c r="DK53" s="21"/>
      <c r="DM53" s="21"/>
      <c r="DO53" s="21"/>
      <c r="DQ53" s="21"/>
      <c r="DS53" s="21"/>
      <c r="DU53" s="21"/>
      <c r="DW53" s="21"/>
      <c r="DY53" s="21"/>
      <c r="EA53" s="21"/>
      <c r="EC53" s="21"/>
      <c r="EE53" s="21"/>
      <c r="EG53" s="21"/>
      <c r="EI53" s="21"/>
      <c r="EK53" s="21"/>
      <c r="EM53" s="21"/>
      <c r="EO53" s="21"/>
      <c r="EQ53" s="21"/>
      <c r="ES53" s="21"/>
      <c r="EU53" s="21"/>
      <c r="EW53" s="21"/>
      <c r="EY53" s="21"/>
      <c r="FA53" s="21"/>
      <c r="FC53" s="21"/>
      <c r="FE53" s="21"/>
      <c r="FG53" s="21"/>
      <c r="FI53" s="21"/>
      <c r="FK53" s="21"/>
      <c r="FM53" s="21"/>
      <c r="FO53" s="21"/>
      <c r="FQ53" s="21"/>
      <c r="FS53" s="21"/>
      <c r="FU53" s="21"/>
      <c r="FW53" s="21"/>
      <c r="FY53" s="21"/>
      <c r="GA53" s="21"/>
      <c r="GC53" s="21"/>
      <c r="GE53" s="21"/>
      <c r="GG53" s="21"/>
      <c r="GI53" s="21"/>
      <c r="GK53" s="21"/>
      <c r="GM53" s="21"/>
      <c r="GO53" s="21"/>
      <c r="GQ53" s="21"/>
      <c r="GS53" s="21"/>
      <c r="GU53" s="21"/>
      <c r="GW53" s="21"/>
      <c r="GY53" s="21"/>
      <c r="HA53" s="21"/>
      <c r="HC53" s="21"/>
      <c r="HE53" s="21"/>
      <c r="HG53" s="21"/>
      <c r="HI53" s="21"/>
      <c r="HK53" s="21"/>
      <c r="HM53" s="21"/>
      <c r="HO53" s="21"/>
      <c r="HQ53" s="21"/>
      <c r="HS53" s="21"/>
      <c r="HU53" s="21"/>
      <c r="HW53" s="21"/>
      <c r="HY53" s="21"/>
      <c r="IA53" s="21"/>
      <c r="IC53" s="21"/>
      <c r="IE53" s="21"/>
      <c r="IG53" s="21"/>
      <c r="II53" s="21"/>
      <c r="IK53" s="21"/>
      <c r="IM53" s="21"/>
      <c r="IO53" s="21"/>
      <c r="IQ53" s="21"/>
      <c r="IS53" s="21"/>
      <c r="IU53" s="21"/>
    </row>
    <row r="54" spans="1:255" ht="12.75">
      <c r="A54" s="21" t="s">
        <v>31</v>
      </c>
      <c r="B54" t="s">
        <v>246</v>
      </c>
      <c r="C54" s="41"/>
      <c r="D54" s="42">
        <v>1</v>
      </c>
      <c r="E54" s="36">
        <f t="shared" si="5"/>
        <v>1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247</v>
      </c>
      <c r="K54" s="27"/>
      <c r="L54" t="s">
        <v>91</v>
      </c>
      <c r="M54" s="21"/>
      <c r="O54" s="21"/>
      <c r="Q54" s="21"/>
      <c r="S54" s="21"/>
      <c r="U54" s="21"/>
      <c r="W54" s="21"/>
      <c r="Y54" s="21"/>
      <c r="AA54" s="21"/>
      <c r="AC54" s="21"/>
      <c r="AE54" s="21"/>
      <c r="AG54" s="21"/>
      <c r="AI54" s="21"/>
      <c r="AK54" s="21"/>
      <c r="AM54" s="21"/>
      <c r="AO54" s="21"/>
      <c r="AQ54" s="21"/>
      <c r="AS54" s="21"/>
      <c r="AU54" s="21"/>
      <c r="AW54" s="21"/>
      <c r="AY54" s="21"/>
      <c r="BA54" s="21"/>
      <c r="BC54" s="21"/>
      <c r="BE54" s="21"/>
      <c r="BG54" s="21"/>
      <c r="BI54" s="21"/>
      <c r="BK54" s="21"/>
      <c r="BM54" s="21"/>
      <c r="BO54" s="21"/>
      <c r="BQ54" s="21"/>
      <c r="BS54" s="21"/>
      <c r="BU54" s="21"/>
      <c r="BW54" s="21"/>
      <c r="BY54" s="21"/>
      <c r="CA54" s="21"/>
      <c r="CC54" s="21"/>
      <c r="CE54" s="21"/>
      <c r="CG54" s="21"/>
      <c r="CI54" s="21"/>
      <c r="CK54" s="21"/>
      <c r="CM54" s="21"/>
      <c r="CO54" s="21"/>
      <c r="CQ54" s="21"/>
      <c r="CS54" s="21"/>
      <c r="CU54" s="21"/>
      <c r="CW54" s="21"/>
      <c r="CY54" s="21"/>
      <c r="DA54" s="21"/>
      <c r="DC54" s="21"/>
      <c r="DE54" s="21"/>
      <c r="DG54" s="21"/>
      <c r="DI54" s="21"/>
      <c r="DK54" s="21"/>
      <c r="DM54" s="21"/>
      <c r="DO54" s="21"/>
      <c r="DQ54" s="21"/>
      <c r="DS54" s="21"/>
      <c r="DU54" s="21"/>
      <c r="DW54" s="21"/>
      <c r="DY54" s="21"/>
      <c r="EA54" s="21"/>
      <c r="EC54" s="21"/>
      <c r="EE54" s="21"/>
      <c r="EG54" s="21"/>
      <c r="EI54" s="21"/>
      <c r="EK54" s="21"/>
      <c r="EM54" s="21"/>
      <c r="EO54" s="21"/>
      <c r="EQ54" s="21"/>
      <c r="ES54" s="21"/>
      <c r="EU54" s="21"/>
      <c r="EW54" s="21"/>
      <c r="EY54" s="21"/>
      <c r="FA54" s="21"/>
      <c r="FC54" s="21"/>
      <c r="FE54" s="21"/>
      <c r="FG54" s="21"/>
      <c r="FI54" s="21"/>
      <c r="FK54" s="21"/>
      <c r="FM54" s="21"/>
      <c r="FO54" s="21"/>
      <c r="FQ54" s="21"/>
      <c r="FS54" s="21"/>
      <c r="FU54" s="21"/>
      <c r="FW54" s="21"/>
      <c r="FY54" s="21"/>
      <c r="GA54" s="21"/>
      <c r="GC54" s="21"/>
      <c r="GE54" s="21"/>
      <c r="GG54" s="21"/>
      <c r="GI54" s="21"/>
      <c r="GK54" s="21"/>
      <c r="GM54" s="21"/>
      <c r="GO54" s="21"/>
      <c r="GQ54" s="21"/>
      <c r="GS54" s="21"/>
      <c r="GU54" s="21"/>
      <c r="GW54" s="21"/>
      <c r="GY54" s="21"/>
      <c r="HA54" s="21"/>
      <c r="HC54" s="21"/>
      <c r="HE54" s="21"/>
      <c r="HG54" s="21"/>
      <c r="HI54" s="21"/>
      <c r="HK54" s="21"/>
      <c r="HM54" s="21"/>
      <c r="HO54" s="21"/>
      <c r="HQ54" s="21"/>
      <c r="HS54" s="21"/>
      <c r="HU54" s="21"/>
      <c r="HW54" s="21"/>
      <c r="HY54" s="21"/>
      <c r="IA54" s="21"/>
      <c r="IC54" s="21"/>
      <c r="IE54" s="21"/>
      <c r="IG54" s="21"/>
      <c r="II54" s="21"/>
      <c r="IK54" s="21"/>
      <c r="IM54" s="21"/>
      <c r="IO54" s="21"/>
      <c r="IQ54" s="21"/>
      <c r="IS54" s="21"/>
      <c r="IU54" s="21"/>
    </row>
    <row r="55" spans="1:255" ht="12.75">
      <c r="A55" s="21" t="s">
        <v>31</v>
      </c>
      <c r="B55" t="s">
        <v>257</v>
      </c>
      <c r="C55" s="41">
        <v>5</v>
      </c>
      <c r="D55" s="42"/>
      <c r="E55" s="36">
        <f t="shared" si="5"/>
        <v>5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256</v>
      </c>
      <c r="K55" s="27">
        <v>685.02</v>
      </c>
      <c r="L55" t="s">
        <v>91</v>
      </c>
      <c r="M55" s="21"/>
      <c r="O55" s="21"/>
      <c r="Q55" s="21"/>
      <c r="S55" s="21"/>
      <c r="U55" s="21"/>
      <c r="W55" s="21"/>
      <c r="Y55" s="21"/>
      <c r="AA55" s="21"/>
      <c r="AC55" s="21"/>
      <c r="AE55" s="21"/>
      <c r="AG55" s="21"/>
      <c r="AI55" s="21"/>
      <c r="AK55" s="21"/>
      <c r="AM55" s="21"/>
      <c r="AO55" s="21"/>
      <c r="AQ55" s="21"/>
      <c r="AS55" s="21"/>
      <c r="AU55" s="21"/>
      <c r="AW55" s="21"/>
      <c r="AY55" s="21"/>
      <c r="BA55" s="21"/>
      <c r="BC55" s="21"/>
      <c r="BE55" s="21"/>
      <c r="BG55" s="21"/>
      <c r="BI55" s="21"/>
      <c r="BK55" s="21"/>
      <c r="BM55" s="21"/>
      <c r="BO55" s="21"/>
      <c r="BQ55" s="21"/>
      <c r="BS55" s="21"/>
      <c r="BU55" s="21"/>
      <c r="BW55" s="21"/>
      <c r="BY55" s="21"/>
      <c r="CA55" s="21"/>
      <c r="CC55" s="21"/>
      <c r="CE55" s="21"/>
      <c r="CG55" s="21"/>
      <c r="CI55" s="21"/>
      <c r="CK55" s="21"/>
      <c r="CM55" s="21"/>
      <c r="CO55" s="21"/>
      <c r="CQ55" s="21"/>
      <c r="CS55" s="21"/>
      <c r="CU55" s="21"/>
      <c r="CW55" s="21"/>
      <c r="CY55" s="21"/>
      <c r="DA55" s="21"/>
      <c r="DC55" s="21"/>
      <c r="DE55" s="21"/>
      <c r="DG55" s="21"/>
      <c r="DI55" s="21"/>
      <c r="DK55" s="21"/>
      <c r="DM55" s="21"/>
      <c r="DO55" s="21"/>
      <c r="DQ55" s="21"/>
      <c r="DS55" s="21"/>
      <c r="DU55" s="21"/>
      <c r="DW55" s="21"/>
      <c r="DY55" s="21"/>
      <c r="EA55" s="21"/>
      <c r="EC55" s="21"/>
      <c r="EE55" s="21"/>
      <c r="EG55" s="21"/>
      <c r="EI55" s="21"/>
      <c r="EK55" s="21"/>
      <c r="EM55" s="21"/>
      <c r="EO55" s="21"/>
      <c r="EQ55" s="21"/>
      <c r="ES55" s="21"/>
      <c r="EU55" s="21"/>
      <c r="EW55" s="21"/>
      <c r="EY55" s="21"/>
      <c r="FA55" s="21"/>
      <c r="FC55" s="21"/>
      <c r="FE55" s="21"/>
      <c r="FG55" s="21"/>
      <c r="FI55" s="21"/>
      <c r="FK55" s="21"/>
      <c r="FM55" s="21"/>
      <c r="FO55" s="21"/>
      <c r="FQ55" s="21"/>
      <c r="FS55" s="21"/>
      <c r="FU55" s="21"/>
      <c r="FW55" s="21"/>
      <c r="FY55" s="21"/>
      <c r="GA55" s="21"/>
      <c r="GC55" s="21"/>
      <c r="GE55" s="21"/>
      <c r="GG55" s="21"/>
      <c r="GI55" s="21"/>
      <c r="GK55" s="21"/>
      <c r="GM55" s="21"/>
      <c r="GO55" s="21"/>
      <c r="GQ55" s="21"/>
      <c r="GS55" s="21"/>
      <c r="GU55" s="21"/>
      <c r="GW55" s="21"/>
      <c r="GY55" s="21"/>
      <c r="HA55" s="21"/>
      <c r="HC55" s="21"/>
      <c r="HE55" s="21"/>
      <c r="HG55" s="21"/>
      <c r="HI55" s="21"/>
      <c r="HK55" s="21"/>
      <c r="HM55" s="21"/>
      <c r="HO55" s="21"/>
      <c r="HQ55" s="21"/>
      <c r="HS55" s="21"/>
      <c r="HU55" s="21"/>
      <c r="HW55" s="21"/>
      <c r="HY55" s="21"/>
      <c r="IA55" s="21"/>
      <c r="IC55" s="21"/>
      <c r="IE55" s="21"/>
      <c r="IG55" s="21"/>
      <c r="II55" s="21"/>
      <c r="IK55" s="21"/>
      <c r="IM55" s="21"/>
      <c r="IO55" s="21"/>
      <c r="IQ55" s="21"/>
      <c r="IS55" s="21"/>
      <c r="IU55" s="21"/>
    </row>
    <row r="56" spans="1:255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I56" s="21"/>
      <c r="J56"/>
      <c r="K56" s="28" t="s">
        <v>170</v>
      </c>
      <c r="M56" s="21"/>
      <c r="O56" s="21"/>
      <c r="Q56" s="21"/>
      <c r="S56" s="21"/>
      <c r="U56" s="21"/>
      <c r="W56" s="21"/>
      <c r="Y56" s="21"/>
      <c r="AA56" s="21"/>
      <c r="AC56" s="21"/>
      <c r="AE56" s="21"/>
      <c r="AG56" s="21"/>
      <c r="AI56" s="21"/>
      <c r="AK56" s="21"/>
      <c r="AM56" s="21"/>
      <c r="AO56" s="21"/>
      <c r="AQ56" s="21"/>
      <c r="AS56" s="21"/>
      <c r="AU56" s="21"/>
      <c r="AW56" s="21"/>
      <c r="AY56" s="21"/>
      <c r="BA56" s="21"/>
      <c r="BC56" s="21"/>
      <c r="BE56" s="21"/>
      <c r="BG56" s="21"/>
      <c r="BI56" s="21"/>
      <c r="BK56" s="21"/>
      <c r="BM56" s="21"/>
      <c r="BO56" s="21"/>
      <c r="BQ56" s="21"/>
      <c r="BS56" s="21"/>
      <c r="BU56" s="21"/>
      <c r="BW56" s="21"/>
      <c r="BY56" s="21"/>
      <c r="CA56" s="21"/>
      <c r="CC56" s="21"/>
      <c r="CE56" s="21"/>
      <c r="CG56" s="21"/>
      <c r="CI56" s="21"/>
      <c r="CK56" s="21"/>
      <c r="CM56" s="21"/>
      <c r="CO56" s="21"/>
      <c r="CQ56" s="21"/>
      <c r="CS56" s="21"/>
      <c r="CU56" s="21"/>
      <c r="CW56" s="21"/>
      <c r="CY56" s="21"/>
      <c r="DA56" s="21"/>
      <c r="DC56" s="21"/>
      <c r="DE56" s="21"/>
      <c r="DG56" s="21"/>
      <c r="DI56" s="21"/>
      <c r="DK56" s="21"/>
      <c r="DM56" s="21"/>
      <c r="DO56" s="21"/>
      <c r="DQ56" s="21"/>
      <c r="DS56" s="21"/>
      <c r="DU56" s="21"/>
      <c r="DW56" s="21"/>
      <c r="DY56" s="21"/>
      <c r="EA56" s="21"/>
      <c r="EC56" s="21"/>
      <c r="EE56" s="21"/>
      <c r="EG56" s="21"/>
      <c r="EI56" s="21"/>
      <c r="EK56" s="21"/>
      <c r="EM56" s="21"/>
      <c r="EO56" s="21"/>
      <c r="EQ56" s="21"/>
      <c r="ES56" s="21"/>
      <c r="EU56" s="21"/>
      <c r="EW56" s="21"/>
      <c r="EY56" s="21"/>
      <c r="FA56" s="21"/>
      <c r="FC56" s="21"/>
      <c r="FE56" s="21"/>
      <c r="FG56" s="21"/>
      <c r="FI56" s="21"/>
      <c r="FK56" s="21"/>
      <c r="FM56" s="21"/>
      <c r="FO56" s="21"/>
      <c r="FQ56" s="21"/>
      <c r="FS56" s="21"/>
      <c r="FU56" s="21"/>
      <c r="FW56" s="21"/>
      <c r="FY56" s="21"/>
      <c r="GA56" s="21"/>
      <c r="GC56" s="21"/>
      <c r="GE56" s="21"/>
      <c r="GG56" s="21"/>
      <c r="GI56" s="21"/>
      <c r="GK56" s="21"/>
      <c r="GM56" s="21"/>
      <c r="GO56" s="21"/>
      <c r="GQ56" s="21"/>
      <c r="GS56" s="21"/>
      <c r="GU56" s="21"/>
      <c r="GW56" s="21"/>
      <c r="GY56" s="21"/>
      <c r="HA56" s="21"/>
      <c r="HC56" s="21"/>
      <c r="HE56" s="21"/>
      <c r="HG56" s="21"/>
      <c r="HI56" s="21"/>
      <c r="HK56" s="21"/>
      <c r="HM56" s="21"/>
      <c r="HO56" s="21"/>
      <c r="HQ56" s="21"/>
      <c r="HS56" s="21"/>
      <c r="HU56" s="21"/>
      <c r="HW56" s="21"/>
      <c r="HY56" s="21"/>
      <c r="IA56" s="21"/>
      <c r="IC56" s="21"/>
      <c r="IE56" s="21"/>
      <c r="IG56" s="21"/>
      <c r="II56" s="21"/>
      <c r="IK56" s="21"/>
      <c r="IM56" s="21"/>
      <c r="IO56" s="21"/>
      <c r="IQ56" s="21"/>
      <c r="IS56" s="21"/>
      <c r="IU56" s="21"/>
    </row>
    <row r="57" spans="1:12" ht="12.75">
      <c r="A57" s="21" t="s">
        <v>81</v>
      </c>
      <c r="B57" t="s">
        <v>223</v>
      </c>
      <c r="C57" s="41"/>
      <c r="D57" s="42"/>
      <c r="E57" s="36">
        <f>SUM(C57:D57)</f>
        <v>0</v>
      </c>
      <c r="F57" s="36"/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.75">
      <c r="A58" s="21" t="s">
        <v>225</v>
      </c>
      <c r="B58" t="s">
        <v>224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/>
      <c r="L58" t="s">
        <v>91</v>
      </c>
    </row>
    <row r="59" spans="1:12" ht="12.75">
      <c r="A59" s="21" t="s">
        <v>81</v>
      </c>
      <c r="B59" t="s">
        <v>201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226</v>
      </c>
      <c r="K59" s="27"/>
      <c r="L59" t="s">
        <v>91</v>
      </c>
    </row>
    <row r="60" spans="1:12" ht="12.75">
      <c r="A60" s="21" t="s">
        <v>81</v>
      </c>
      <c r="B60" t="s">
        <v>202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227</v>
      </c>
      <c r="K60" s="27"/>
      <c r="L60" t="s">
        <v>91</v>
      </c>
    </row>
    <row r="61" spans="1:12" ht="12.75">
      <c r="A61" s="21"/>
      <c r="C61" s="76">
        <f>SUM(C4:C58)</f>
        <v>53</v>
      </c>
      <c r="D61" s="76">
        <f>SUM(D4:D58)</f>
        <v>28</v>
      </c>
      <c r="E61" s="76">
        <f>SUM(E4:E59)</f>
        <v>81</v>
      </c>
      <c r="F61" s="76">
        <f>SUM(F4:F59)</f>
        <v>80</v>
      </c>
      <c r="G61" s="76">
        <f>SUM(G57+G47+G45+G44+G43+G41+G40+G39+G38+G28+G23+G21+G17+G16+G15+G10+G8+G7+G4)</f>
        <v>1</v>
      </c>
      <c r="J61" s="32" t="s">
        <v>173</v>
      </c>
      <c r="K61" s="18">
        <f>SUM(K4:K60)</f>
        <v>83826.66</v>
      </c>
      <c r="L61" t="s">
        <v>91</v>
      </c>
    </row>
    <row r="62" spans="1:2" ht="12.75">
      <c r="A62" s="81">
        <v>39265</v>
      </c>
      <c r="B62" s="77" t="s">
        <v>174</v>
      </c>
    </row>
    <row r="63" spans="1:11" ht="12.75">
      <c r="A63" s="100">
        <v>39280</v>
      </c>
      <c r="B63" s="78" t="s">
        <v>171</v>
      </c>
      <c r="G63" s="4" t="s">
        <v>64</v>
      </c>
      <c r="I63" s="4"/>
      <c r="K63" s="4" t="s">
        <v>90</v>
      </c>
    </row>
    <row r="64" spans="1:12" ht="12.75">
      <c r="A64" s="99">
        <v>39321</v>
      </c>
      <c r="B64" s="79" t="s">
        <v>172</v>
      </c>
      <c r="F64" s="11" t="s">
        <v>61</v>
      </c>
      <c r="G64" s="21">
        <f>SUM(E7+E10+E13+E14+E20+E15+E16+E17+E18+E21+E44+E47+E54+E55)</f>
        <v>31</v>
      </c>
      <c r="I64" s="17"/>
      <c r="J64" s="11" t="s">
        <v>61</v>
      </c>
      <c r="K64" s="39">
        <f>SUM(K7+K10+K13+K14+K15+K16+K17+K18+K20+K21+K44+K47+K54+K55)</f>
        <v>7655.540000000001</v>
      </c>
      <c r="L64" t="s">
        <v>91</v>
      </c>
    </row>
    <row r="65" spans="2:12" ht="12.75">
      <c r="B65" s="5" t="s">
        <v>539</v>
      </c>
      <c r="C65" s="4"/>
      <c r="D65" s="4"/>
      <c r="F65" s="11" t="s">
        <v>62</v>
      </c>
      <c r="G65" s="21">
        <f>SUM(E4+E5+E23+E26)</f>
        <v>4</v>
      </c>
      <c r="I65" s="17"/>
      <c r="J65" s="11" t="s">
        <v>62</v>
      </c>
      <c r="K65" s="39">
        <f>SUM(K4+K5+K23+K24+K25+K26)</f>
        <v>6187.1</v>
      </c>
      <c r="L65" t="s">
        <v>91</v>
      </c>
    </row>
    <row r="66" spans="2:12" ht="12.75">
      <c r="B66" s="16"/>
      <c r="F66" s="11" t="s">
        <v>63</v>
      </c>
      <c r="G66" s="21">
        <f>SUM(E6+E8+E9+E11+E19+E28+E29+E30+E31+E32+E33+E38+E39+E40+E41+E42+E43+E45+E48+E49+E51+E50+E52+E53+E57+E58)</f>
        <v>46</v>
      </c>
      <c r="H66" s="1"/>
      <c r="I66" s="17"/>
      <c r="J66" s="11" t="s">
        <v>63</v>
      </c>
      <c r="K66" s="39">
        <f>SUM(K6+K8+K9+K11+K19+K28+K29+K30+K31+K32+K33+K34+K35+K36+K38+K39+K40+K41+K42+K43+K45+K48+K49+K50+K51+K52+K53+K57+K58+K59+K60)</f>
        <v>69984.02</v>
      </c>
      <c r="L66" t="s">
        <v>91</v>
      </c>
    </row>
    <row r="67" spans="3:12" ht="12.75">
      <c r="C67" s="21"/>
      <c r="D67" s="21"/>
      <c r="F67" s="11" t="s">
        <v>66</v>
      </c>
      <c r="G67" s="4">
        <f>SUM(G64:G66)</f>
        <v>81</v>
      </c>
      <c r="I67" s="18"/>
      <c r="J67" s="11" t="s">
        <v>66</v>
      </c>
      <c r="K67" s="18">
        <f>SUM(K64:K66)</f>
        <v>83826.66</v>
      </c>
      <c r="L67" t="s">
        <v>91</v>
      </c>
    </row>
    <row r="68" spans="3:7" ht="12.75">
      <c r="C68" s="21"/>
      <c r="D68" s="21"/>
      <c r="F68" s="2"/>
      <c r="G68" s="2"/>
    </row>
    <row r="69" spans="3:7" ht="12.75">
      <c r="C69" s="21"/>
      <c r="D69" s="21"/>
      <c r="F69" s="2"/>
      <c r="G69" s="2"/>
    </row>
    <row r="70" spans="3:7" ht="12.75">
      <c r="C70" s="21"/>
      <c r="D70" s="21"/>
      <c r="F70" s="3"/>
      <c r="G70" s="3"/>
    </row>
  </sheetData>
  <printOptions gridLines="1" horizontalCentered="1" verticalCentered="1"/>
  <pageMargins left="0.3937007874015748" right="0" top="0.37" bottom="0.18" header="0.18" footer="0"/>
  <pageSetup fitToHeight="1" fitToWidth="1" horizontalDpi="600" verticalDpi="600" orientation="portrait" paperSize="9" scale="69" r:id="rId2"/>
  <headerFooter alignWithMargins="0">
    <oddHeader>&amp;C&amp;"Arial,Fett"&amp;12&amp;EÜbersicht der Fallzahlen und des Ausagabe-IST's - BLB - Juni  2007</oddHeader>
    <oddFooter>&amp;R&amp;8&amp;UDie Aufstellung finden Sie auch unter :                  
&amp;UJugTransfer / Jug 4000 / Haushalt / HzE Statistik / HzE Statistik  2007 / HzE Statistik 0607 / Tabelle BLB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2" width="6.7109375" style="1" customWidth="1"/>
    <col min="3" max="3" width="41.140625" style="0" bestFit="1" customWidth="1"/>
    <col min="4" max="4" width="33.7109375" style="0" bestFit="1" customWidth="1"/>
    <col min="5" max="5" width="30.140625" style="0" customWidth="1"/>
    <col min="6" max="6" width="11.421875" style="1" customWidth="1"/>
  </cols>
  <sheetData>
    <row r="1" spans="1:5" ht="12.75">
      <c r="A1" s="4" t="s">
        <v>115</v>
      </c>
      <c r="B1" s="4" t="s">
        <v>114</v>
      </c>
      <c r="C1" s="3" t="s">
        <v>0</v>
      </c>
      <c r="D1" s="3" t="s">
        <v>112</v>
      </c>
      <c r="E1" s="3" t="s">
        <v>113</v>
      </c>
    </row>
    <row r="2" spans="1:6" ht="12.75">
      <c r="A2" s="4" t="s">
        <v>116</v>
      </c>
      <c r="B2" s="4" t="s">
        <v>0</v>
      </c>
      <c r="C2" s="3"/>
      <c r="D2" s="3"/>
      <c r="E2" s="3"/>
      <c r="F2" s="4" t="s">
        <v>541</v>
      </c>
    </row>
    <row r="3" spans="1:5" ht="3.75" customHeight="1">
      <c r="A3" s="4"/>
      <c r="B3" s="4"/>
      <c r="C3" s="3"/>
      <c r="D3" s="3"/>
      <c r="E3" s="3"/>
    </row>
    <row r="4" spans="1:6" ht="12.75">
      <c r="A4" s="1" t="s">
        <v>75</v>
      </c>
      <c r="B4" s="1">
        <v>1</v>
      </c>
      <c r="C4" t="s">
        <v>258</v>
      </c>
      <c r="D4" t="s">
        <v>259</v>
      </c>
      <c r="E4" t="s">
        <v>260</v>
      </c>
      <c r="F4" s="1" t="s">
        <v>1</v>
      </c>
    </row>
    <row r="5" spans="1:6" ht="12.75">
      <c r="A5" s="1" t="s">
        <v>75</v>
      </c>
      <c r="B5" s="1">
        <v>1</v>
      </c>
      <c r="C5" t="s">
        <v>258</v>
      </c>
      <c r="D5" t="s">
        <v>261</v>
      </c>
      <c r="E5" t="s">
        <v>260</v>
      </c>
      <c r="F5" s="1" t="s">
        <v>1</v>
      </c>
    </row>
    <row r="6" spans="1:6" ht="12.75">
      <c r="A6" s="1" t="s">
        <v>11</v>
      </c>
      <c r="B6" s="1">
        <v>1</v>
      </c>
      <c r="C6" t="s">
        <v>12</v>
      </c>
      <c r="D6" t="s">
        <v>262</v>
      </c>
      <c r="E6" t="s">
        <v>263</v>
      </c>
      <c r="F6" s="1" t="s">
        <v>1</v>
      </c>
    </row>
    <row r="7" spans="1:6" ht="12.75">
      <c r="A7" s="1" t="s">
        <v>11</v>
      </c>
      <c r="B7" s="1">
        <v>1</v>
      </c>
      <c r="C7" t="s">
        <v>12</v>
      </c>
      <c r="D7" t="s">
        <v>264</v>
      </c>
      <c r="E7" t="s">
        <v>263</v>
      </c>
      <c r="F7" s="1" t="s">
        <v>1</v>
      </c>
    </row>
    <row r="8" spans="1:6" ht="12.75">
      <c r="A8" s="1" t="s">
        <v>11</v>
      </c>
      <c r="B8" s="1">
        <v>1</v>
      </c>
      <c r="C8" t="s">
        <v>12</v>
      </c>
      <c r="D8" t="s">
        <v>265</v>
      </c>
      <c r="E8" t="s">
        <v>260</v>
      </c>
      <c r="F8" s="1" t="s">
        <v>1</v>
      </c>
    </row>
    <row r="9" spans="1:6" ht="12.75">
      <c r="A9" s="1" t="s">
        <v>11</v>
      </c>
      <c r="B9" s="1">
        <v>1</v>
      </c>
      <c r="C9" t="s">
        <v>12</v>
      </c>
      <c r="D9" t="s">
        <v>266</v>
      </c>
      <c r="E9" t="s">
        <v>260</v>
      </c>
      <c r="F9" s="1" t="s">
        <v>1</v>
      </c>
    </row>
    <row r="10" spans="1:6" ht="12.75">
      <c r="A10" s="1" t="s">
        <v>11</v>
      </c>
      <c r="B10" s="1">
        <v>1</v>
      </c>
      <c r="C10" t="s">
        <v>12</v>
      </c>
      <c r="D10" t="s">
        <v>267</v>
      </c>
      <c r="E10" t="s">
        <v>260</v>
      </c>
      <c r="F10" s="1" t="s">
        <v>1</v>
      </c>
    </row>
    <row r="11" spans="1:6" ht="12.75">
      <c r="A11" s="1" t="s">
        <v>11</v>
      </c>
      <c r="B11" s="1">
        <v>1</v>
      </c>
      <c r="C11" t="s">
        <v>268</v>
      </c>
      <c r="E11" t="s">
        <v>260</v>
      </c>
      <c r="F11" s="1" t="s">
        <v>1</v>
      </c>
    </row>
    <row r="12" spans="1:6" ht="12.75">
      <c r="A12" s="1" t="s">
        <v>13</v>
      </c>
      <c r="B12" s="1">
        <v>1</v>
      </c>
      <c r="C12" t="s">
        <v>14</v>
      </c>
      <c r="D12" t="s">
        <v>269</v>
      </c>
      <c r="E12" t="s">
        <v>260</v>
      </c>
      <c r="F12" s="1" t="s">
        <v>1</v>
      </c>
    </row>
    <row r="13" spans="1:6" ht="12.75">
      <c r="A13" s="1" t="s">
        <v>15</v>
      </c>
      <c r="B13" s="1">
        <v>1</v>
      </c>
      <c r="C13" t="s">
        <v>16</v>
      </c>
      <c r="D13" t="s">
        <v>270</v>
      </c>
      <c r="E13" t="s">
        <v>263</v>
      </c>
      <c r="F13" s="1" t="s">
        <v>1</v>
      </c>
    </row>
    <row r="14" spans="1:6" ht="12.75">
      <c r="A14" s="1" t="s">
        <v>15</v>
      </c>
      <c r="B14" s="1">
        <v>1</v>
      </c>
      <c r="C14" t="s">
        <v>16</v>
      </c>
      <c r="D14" t="s">
        <v>271</v>
      </c>
      <c r="E14" t="s">
        <v>260</v>
      </c>
      <c r="F14" s="1" t="s">
        <v>1</v>
      </c>
    </row>
    <row r="15" spans="1:6" ht="12.75">
      <c r="A15" s="1" t="s">
        <v>17</v>
      </c>
      <c r="B15" s="1">
        <v>1</v>
      </c>
      <c r="C15" t="s">
        <v>18</v>
      </c>
      <c r="D15" t="s">
        <v>272</v>
      </c>
      <c r="E15" t="s">
        <v>263</v>
      </c>
      <c r="F15" s="1" t="s">
        <v>1</v>
      </c>
    </row>
    <row r="16" spans="1:6" ht="12.75">
      <c r="A16" s="1" t="s">
        <v>17</v>
      </c>
      <c r="B16" s="1">
        <v>1</v>
      </c>
      <c r="C16" t="s">
        <v>18</v>
      </c>
      <c r="D16" t="s">
        <v>273</v>
      </c>
      <c r="E16" t="s">
        <v>263</v>
      </c>
      <c r="F16" s="1" t="s">
        <v>1</v>
      </c>
    </row>
    <row r="17" spans="1:6" ht="12.75">
      <c r="A17" s="1" t="s">
        <v>17</v>
      </c>
      <c r="B17" s="1">
        <v>1</v>
      </c>
      <c r="C17" t="s">
        <v>18</v>
      </c>
      <c r="D17" t="s">
        <v>274</v>
      </c>
      <c r="E17" t="s">
        <v>263</v>
      </c>
      <c r="F17" s="1" t="s">
        <v>1</v>
      </c>
    </row>
    <row r="18" spans="1:6" ht="12.75">
      <c r="A18" s="1" t="s">
        <v>17</v>
      </c>
      <c r="B18" s="1">
        <v>1</v>
      </c>
      <c r="C18" t="s">
        <v>18</v>
      </c>
      <c r="D18" t="s">
        <v>275</v>
      </c>
      <c r="E18" t="s">
        <v>260</v>
      </c>
      <c r="F18" s="1" t="s">
        <v>1</v>
      </c>
    </row>
    <row r="19" spans="1:6" ht="12.75">
      <c r="A19" s="1" t="s">
        <v>17</v>
      </c>
      <c r="B19" s="1">
        <v>2</v>
      </c>
      <c r="C19" t="s">
        <v>18</v>
      </c>
      <c r="D19" t="s">
        <v>276</v>
      </c>
      <c r="E19" t="s">
        <v>260</v>
      </c>
      <c r="F19" s="1" t="s">
        <v>1</v>
      </c>
    </row>
    <row r="20" spans="1:6" ht="12.75">
      <c r="A20" s="1" t="s">
        <v>19</v>
      </c>
      <c r="B20" s="1">
        <v>1</v>
      </c>
      <c r="C20" t="s">
        <v>20</v>
      </c>
      <c r="D20" t="s">
        <v>277</v>
      </c>
      <c r="E20" t="s">
        <v>263</v>
      </c>
      <c r="F20" s="1" t="s">
        <v>1</v>
      </c>
    </row>
    <row r="21" spans="1:6" ht="12.75">
      <c r="A21" s="1" t="s">
        <v>19</v>
      </c>
      <c r="B21" s="1">
        <v>1</v>
      </c>
      <c r="C21" t="s">
        <v>20</v>
      </c>
      <c r="D21" t="s">
        <v>278</v>
      </c>
      <c r="E21" t="s">
        <v>263</v>
      </c>
      <c r="F21" s="1" t="s">
        <v>1</v>
      </c>
    </row>
    <row r="22" spans="1:6" ht="12.75">
      <c r="A22" s="1" t="s">
        <v>19</v>
      </c>
      <c r="B22" s="1">
        <v>1</v>
      </c>
      <c r="C22" t="s">
        <v>20</v>
      </c>
      <c r="D22" t="s">
        <v>279</v>
      </c>
      <c r="E22" t="s">
        <v>260</v>
      </c>
      <c r="F22" s="1" t="s">
        <v>1</v>
      </c>
    </row>
    <row r="23" spans="1:6" ht="12.75">
      <c r="A23" s="1" t="s">
        <v>19</v>
      </c>
      <c r="B23" s="1">
        <v>1</v>
      </c>
      <c r="C23" t="s">
        <v>20</v>
      </c>
      <c r="D23" t="s">
        <v>280</v>
      </c>
      <c r="E23" t="s">
        <v>260</v>
      </c>
      <c r="F23" s="1" t="s">
        <v>1</v>
      </c>
    </row>
    <row r="24" spans="1:6" ht="12.75">
      <c r="A24" s="1" t="s">
        <v>21</v>
      </c>
      <c r="B24" s="1">
        <v>1</v>
      </c>
      <c r="C24" t="s">
        <v>281</v>
      </c>
      <c r="D24" t="s">
        <v>339</v>
      </c>
      <c r="F24" s="1" t="s">
        <v>1</v>
      </c>
    </row>
    <row r="25" spans="1:6" ht="12.75">
      <c r="A25" s="1" t="s">
        <v>21</v>
      </c>
      <c r="B25" s="1">
        <v>1</v>
      </c>
      <c r="C25" t="s">
        <v>281</v>
      </c>
      <c r="D25" t="s">
        <v>339</v>
      </c>
      <c r="E25" t="s">
        <v>282</v>
      </c>
      <c r="F25" s="1" t="s">
        <v>1</v>
      </c>
    </row>
    <row r="26" spans="1:6" ht="12.75">
      <c r="A26" s="1" t="s">
        <v>21</v>
      </c>
      <c r="B26" s="1">
        <v>2</v>
      </c>
      <c r="C26" t="s">
        <v>281</v>
      </c>
      <c r="D26" t="s">
        <v>339</v>
      </c>
      <c r="E26" t="s">
        <v>260</v>
      </c>
      <c r="F26" s="1" t="s">
        <v>1</v>
      </c>
    </row>
    <row r="27" spans="1:6" ht="12.75">
      <c r="A27" s="1" t="s">
        <v>21</v>
      </c>
      <c r="B27" s="1">
        <v>2</v>
      </c>
      <c r="C27" t="s">
        <v>281</v>
      </c>
      <c r="D27" t="s">
        <v>339</v>
      </c>
      <c r="E27" t="s">
        <v>260</v>
      </c>
      <c r="F27" s="1" t="s">
        <v>1</v>
      </c>
    </row>
    <row r="28" spans="1:6" ht="12.75">
      <c r="A28" s="1" t="s">
        <v>21</v>
      </c>
      <c r="B28" s="1">
        <v>1</v>
      </c>
      <c r="C28" t="s">
        <v>281</v>
      </c>
      <c r="D28" t="s">
        <v>339</v>
      </c>
      <c r="E28" t="s">
        <v>260</v>
      </c>
      <c r="F28" s="1" t="s">
        <v>1</v>
      </c>
    </row>
    <row r="29" spans="1:6" ht="12.75">
      <c r="A29" s="1" t="s">
        <v>21</v>
      </c>
      <c r="B29" s="1">
        <v>1</v>
      </c>
      <c r="C29" t="s">
        <v>281</v>
      </c>
      <c r="D29" t="s">
        <v>339</v>
      </c>
      <c r="E29" t="s">
        <v>260</v>
      </c>
      <c r="F29" s="1" t="s">
        <v>1</v>
      </c>
    </row>
    <row r="30" spans="1:6" ht="12.75">
      <c r="A30" s="1" t="s">
        <v>21</v>
      </c>
      <c r="B30" s="1">
        <v>1</v>
      </c>
      <c r="C30" t="s">
        <v>281</v>
      </c>
      <c r="D30" t="s">
        <v>339</v>
      </c>
      <c r="E30" t="s">
        <v>260</v>
      </c>
      <c r="F30" s="1" t="s">
        <v>1</v>
      </c>
    </row>
    <row r="31" spans="1:6" ht="12.75">
      <c r="A31" s="1" t="s">
        <v>21</v>
      </c>
      <c r="B31" s="1">
        <v>1</v>
      </c>
      <c r="C31" t="s">
        <v>281</v>
      </c>
      <c r="D31" t="s">
        <v>339</v>
      </c>
      <c r="E31" t="s">
        <v>260</v>
      </c>
      <c r="F31" s="1" t="s">
        <v>1</v>
      </c>
    </row>
    <row r="32" spans="1:6" ht="12.75">
      <c r="A32" s="1" t="s">
        <v>21</v>
      </c>
      <c r="B32" s="1">
        <v>1</v>
      </c>
      <c r="C32" t="s">
        <v>283</v>
      </c>
      <c r="D32" t="s">
        <v>339</v>
      </c>
      <c r="F32" s="1" t="s">
        <v>1</v>
      </c>
    </row>
    <row r="33" spans="1:6" ht="12.75">
      <c r="A33" s="1" t="s">
        <v>21</v>
      </c>
      <c r="B33" s="1">
        <v>2</v>
      </c>
      <c r="C33" t="s">
        <v>283</v>
      </c>
      <c r="D33" t="s">
        <v>339</v>
      </c>
      <c r="E33" t="s">
        <v>260</v>
      </c>
      <c r="F33" s="1" t="s">
        <v>1</v>
      </c>
    </row>
    <row r="34" spans="1:6" ht="12.75">
      <c r="A34" s="1" t="s">
        <v>21</v>
      </c>
      <c r="B34" s="1">
        <v>1</v>
      </c>
      <c r="C34" t="s">
        <v>283</v>
      </c>
      <c r="D34" t="s">
        <v>339</v>
      </c>
      <c r="E34" t="s">
        <v>260</v>
      </c>
      <c r="F34" s="1" t="s">
        <v>1</v>
      </c>
    </row>
    <row r="35" spans="1:6" ht="12.75">
      <c r="A35" s="1" t="s">
        <v>21</v>
      </c>
      <c r="B35" s="1">
        <v>1</v>
      </c>
      <c r="C35" t="s">
        <v>283</v>
      </c>
      <c r="D35" t="s">
        <v>339</v>
      </c>
      <c r="E35" t="s">
        <v>260</v>
      </c>
      <c r="F35" s="1" t="s">
        <v>1</v>
      </c>
    </row>
    <row r="36" spans="1:6" ht="12.75">
      <c r="A36" s="1" t="s">
        <v>21</v>
      </c>
      <c r="B36" s="1">
        <v>1</v>
      </c>
      <c r="C36" t="s">
        <v>283</v>
      </c>
      <c r="D36" t="s">
        <v>339</v>
      </c>
      <c r="E36" t="s">
        <v>260</v>
      </c>
      <c r="F36" s="1" t="s">
        <v>1</v>
      </c>
    </row>
    <row r="37" spans="1:6" ht="12.75">
      <c r="A37" s="1" t="s">
        <v>21</v>
      </c>
      <c r="B37" s="1">
        <v>2</v>
      </c>
      <c r="C37" t="s">
        <v>283</v>
      </c>
      <c r="D37" t="s">
        <v>339</v>
      </c>
      <c r="E37" t="s">
        <v>260</v>
      </c>
      <c r="F37" s="1" t="s">
        <v>1</v>
      </c>
    </row>
    <row r="38" spans="1:6" ht="12.75">
      <c r="A38" s="1" t="s">
        <v>21</v>
      </c>
      <c r="B38" s="1">
        <v>1</v>
      </c>
      <c r="C38" t="s">
        <v>283</v>
      </c>
      <c r="D38" t="s">
        <v>339</v>
      </c>
      <c r="E38" t="s">
        <v>260</v>
      </c>
      <c r="F38" s="1" t="s">
        <v>1</v>
      </c>
    </row>
    <row r="39" spans="1:6" ht="12.75">
      <c r="A39" s="1" t="s">
        <v>21</v>
      </c>
      <c r="B39" s="1">
        <v>2</v>
      </c>
      <c r="C39" t="s">
        <v>283</v>
      </c>
      <c r="D39" t="s">
        <v>339</v>
      </c>
      <c r="E39" t="s">
        <v>260</v>
      </c>
      <c r="F39" s="1" t="s">
        <v>1</v>
      </c>
    </row>
    <row r="40" spans="1:6" ht="12.75">
      <c r="A40" s="1" t="s">
        <v>21</v>
      </c>
      <c r="B40" s="1">
        <v>1</v>
      </c>
      <c r="C40" t="s">
        <v>283</v>
      </c>
      <c r="D40" t="s">
        <v>339</v>
      </c>
      <c r="E40" t="s">
        <v>260</v>
      </c>
      <c r="F40" s="1" t="s">
        <v>1</v>
      </c>
    </row>
    <row r="41" spans="1:6" ht="12.75">
      <c r="A41" s="1" t="s">
        <v>21</v>
      </c>
      <c r="B41" s="1">
        <v>1</v>
      </c>
      <c r="C41" t="s">
        <v>283</v>
      </c>
      <c r="D41" t="s">
        <v>339</v>
      </c>
      <c r="E41" t="s">
        <v>260</v>
      </c>
      <c r="F41" s="1" t="s">
        <v>1</v>
      </c>
    </row>
    <row r="42" spans="1:6" ht="12.75">
      <c r="A42" s="1" t="s">
        <v>21</v>
      </c>
      <c r="B42" s="1">
        <v>2</v>
      </c>
      <c r="C42" t="s">
        <v>283</v>
      </c>
      <c r="D42" t="s">
        <v>339</v>
      </c>
      <c r="E42" t="s">
        <v>260</v>
      </c>
      <c r="F42" s="1" t="s">
        <v>1</v>
      </c>
    </row>
    <row r="43" spans="1:6" ht="12.75">
      <c r="A43" s="1" t="s">
        <v>21</v>
      </c>
      <c r="B43" s="1">
        <v>1</v>
      </c>
      <c r="C43" t="s">
        <v>283</v>
      </c>
      <c r="D43" t="s">
        <v>339</v>
      </c>
      <c r="E43" t="s">
        <v>260</v>
      </c>
      <c r="F43" s="1" t="s">
        <v>1</v>
      </c>
    </row>
    <row r="44" spans="1:6" ht="12.75">
      <c r="A44" s="1" t="s">
        <v>21</v>
      </c>
      <c r="B44" s="1">
        <v>2</v>
      </c>
      <c r="C44" t="s">
        <v>283</v>
      </c>
      <c r="D44" t="s">
        <v>339</v>
      </c>
      <c r="E44" t="s">
        <v>260</v>
      </c>
      <c r="F44" s="1" t="s">
        <v>1</v>
      </c>
    </row>
    <row r="45" spans="1:6" ht="12.75">
      <c r="A45" s="1" t="s">
        <v>21</v>
      </c>
      <c r="B45" s="1">
        <v>1</v>
      </c>
      <c r="C45" t="s">
        <v>283</v>
      </c>
      <c r="D45" t="s">
        <v>339</v>
      </c>
      <c r="E45" t="s">
        <v>260</v>
      </c>
      <c r="F45" s="1" t="s">
        <v>1</v>
      </c>
    </row>
    <row r="46" spans="1:6" ht="12.75">
      <c r="A46" s="1" t="s">
        <v>21</v>
      </c>
      <c r="B46" s="1">
        <v>1</v>
      </c>
      <c r="C46" t="s">
        <v>283</v>
      </c>
      <c r="D46" t="s">
        <v>339</v>
      </c>
      <c r="E46" t="s">
        <v>260</v>
      </c>
      <c r="F46" s="1" t="s">
        <v>1</v>
      </c>
    </row>
    <row r="47" spans="1:6" ht="12.75">
      <c r="A47" s="1" t="s">
        <v>21</v>
      </c>
      <c r="B47" s="1">
        <v>1</v>
      </c>
      <c r="C47" t="s">
        <v>283</v>
      </c>
      <c r="D47" t="s">
        <v>339</v>
      </c>
      <c r="E47" t="s">
        <v>260</v>
      </c>
      <c r="F47" s="1" t="s">
        <v>1</v>
      </c>
    </row>
    <row r="48" spans="1:6" ht="12.75">
      <c r="A48" s="1" t="s">
        <v>21</v>
      </c>
      <c r="B48" s="1">
        <v>1</v>
      </c>
      <c r="C48" t="s">
        <v>283</v>
      </c>
      <c r="D48" t="s">
        <v>339</v>
      </c>
      <c r="E48" t="s">
        <v>260</v>
      </c>
      <c r="F48" s="1" t="s">
        <v>1</v>
      </c>
    </row>
    <row r="49" spans="1:6" ht="12.75">
      <c r="A49" s="1" t="s">
        <v>21</v>
      </c>
      <c r="B49" s="1">
        <v>1</v>
      </c>
      <c r="C49" t="s">
        <v>283</v>
      </c>
      <c r="D49" t="s">
        <v>339</v>
      </c>
      <c r="E49" t="s">
        <v>260</v>
      </c>
      <c r="F49" s="1" t="s">
        <v>1</v>
      </c>
    </row>
    <row r="50" spans="1:6" ht="12.75">
      <c r="A50" s="1" t="s">
        <v>21</v>
      </c>
      <c r="B50" s="1">
        <v>1</v>
      </c>
      <c r="C50" t="s">
        <v>283</v>
      </c>
      <c r="D50" t="s">
        <v>339</v>
      </c>
      <c r="E50" t="s">
        <v>260</v>
      </c>
      <c r="F50" s="1" t="s">
        <v>1</v>
      </c>
    </row>
    <row r="51" spans="1:6" ht="12.75">
      <c r="A51" s="1" t="s">
        <v>21</v>
      </c>
      <c r="B51" s="1">
        <v>2</v>
      </c>
      <c r="C51" t="s">
        <v>283</v>
      </c>
      <c r="D51" t="s">
        <v>339</v>
      </c>
      <c r="E51" t="s">
        <v>260</v>
      </c>
      <c r="F51" s="1" t="s">
        <v>1</v>
      </c>
    </row>
    <row r="52" spans="1:6" ht="12.75">
      <c r="A52" s="1" t="s">
        <v>21</v>
      </c>
      <c r="B52" s="1">
        <v>1</v>
      </c>
      <c r="C52" t="s">
        <v>283</v>
      </c>
      <c r="D52" t="s">
        <v>339</v>
      </c>
      <c r="E52" t="s">
        <v>260</v>
      </c>
      <c r="F52" s="1" t="s">
        <v>1</v>
      </c>
    </row>
    <row r="53" spans="1:6" ht="12.75">
      <c r="A53" s="1" t="s">
        <v>21</v>
      </c>
      <c r="B53" s="1">
        <v>1</v>
      </c>
      <c r="C53" t="s">
        <v>283</v>
      </c>
      <c r="D53" t="s">
        <v>339</v>
      </c>
      <c r="E53" t="s">
        <v>260</v>
      </c>
      <c r="F53" s="1" t="s">
        <v>1</v>
      </c>
    </row>
    <row r="54" spans="1:6" ht="12.75">
      <c r="A54" s="1" t="s">
        <v>21</v>
      </c>
      <c r="B54" s="1">
        <v>1</v>
      </c>
      <c r="C54" t="s">
        <v>283</v>
      </c>
      <c r="D54" t="s">
        <v>339</v>
      </c>
      <c r="E54" t="s">
        <v>260</v>
      </c>
      <c r="F54" s="1" t="s">
        <v>1</v>
      </c>
    </row>
    <row r="55" spans="1:6" ht="12.75">
      <c r="A55" s="1" t="s">
        <v>21</v>
      </c>
      <c r="B55" s="1">
        <v>1</v>
      </c>
      <c r="C55" t="s">
        <v>283</v>
      </c>
      <c r="D55" t="s">
        <v>339</v>
      </c>
      <c r="E55" t="s">
        <v>260</v>
      </c>
      <c r="F55" s="1" t="s">
        <v>1</v>
      </c>
    </row>
    <row r="56" spans="1:6" ht="12.75">
      <c r="A56" s="1" t="s">
        <v>21</v>
      </c>
      <c r="B56" s="1">
        <v>1</v>
      </c>
      <c r="C56" t="s">
        <v>283</v>
      </c>
      <c r="D56" t="s">
        <v>339</v>
      </c>
      <c r="E56" t="s">
        <v>260</v>
      </c>
      <c r="F56" s="1" t="s">
        <v>1</v>
      </c>
    </row>
    <row r="57" spans="1:6" ht="12.75">
      <c r="A57" s="1" t="s">
        <v>22</v>
      </c>
      <c r="B57" s="1">
        <v>1</v>
      </c>
      <c r="C57" t="s">
        <v>25</v>
      </c>
      <c r="D57" t="s">
        <v>284</v>
      </c>
      <c r="E57" t="s">
        <v>263</v>
      </c>
      <c r="F57" s="1" t="s">
        <v>1</v>
      </c>
    </row>
    <row r="58" spans="1:6" ht="12.75">
      <c r="A58" s="1" t="s">
        <v>22</v>
      </c>
      <c r="B58" s="1">
        <v>1</v>
      </c>
      <c r="C58" t="s">
        <v>26</v>
      </c>
      <c r="D58" t="s">
        <v>285</v>
      </c>
      <c r="E58" t="s">
        <v>263</v>
      </c>
      <c r="F58" s="1" t="s">
        <v>1</v>
      </c>
    </row>
    <row r="59" spans="1:6" ht="12.75">
      <c r="A59" s="1" t="s">
        <v>22</v>
      </c>
      <c r="B59" s="1">
        <v>1</v>
      </c>
      <c r="C59" t="s">
        <v>28</v>
      </c>
      <c r="D59" t="s">
        <v>286</v>
      </c>
      <c r="E59" t="s">
        <v>263</v>
      </c>
      <c r="F59" s="1" t="s">
        <v>1</v>
      </c>
    </row>
    <row r="60" spans="1:6" ht="12.75">
      <c r="A60" s="1" t="s">
        <v>22</v>
      </c>
      <c r="B60" s="1">
        <v>1</v>
      </c>
      <c r="C60" t="s">
        <v>28</v>
      </c>
      <c r="D60" t="s">
        <v>287</v>
      </c>
      <c r="E60" t="s">
        <v>263</v>
      </c>
      <c r="F60" s="1" t="s">
        <v>1</v>
      </c>
    </row>
    <row r="61" spans="1:6" ht="12.75">
      <c r="A61" s="1" t="s">
        <v>29</v>
      </c>
      <c r="B61" s="1">
        <v>1</v>
      </c>
      <c r="C61" t="s">
        <v>189</v>
      </c>
      <c r="D61" t="s">
        <v>288</v>
      </c>
      <c r="E61" t="s">
        <v>260</v>
      </c>
      <c r="F61" s="1" t="s">
        <v>1</v>
      </c>
    </row>
    <row r="62" spans="1:6" ht="12.75">
      <c r="A62" s="1" t="s">
        <v>31</v>
      </c>
      <c r="B62" s="1">
        <v>1</v>
      </c>
      <c r="C62" t="s">
        <v>12</v>
      </c>
      <c r="E62" t="s">
        <v>263</v>
      </c>
      <c r="F62" s="1" t="s">
        <v>1</v>
      </c>
    </row>
    <row r="63" spans="1:6" ht="12.75">
      <c r="A63" s="1" t="s">
        <v>31</v>
      </c>
      <c r="B63" s="1">
        <v>1</v>
      </c>
      <c r="C63" t="s">
        <v>12</v>
      </c>
      <c r="D63" t="s">
        <v>289</v>
      </c>
      <c r="E63" t="s">
        <v>263</v>
      </c>
      <c r="F63" s="1" t="s">
        <v>1</v>
      </c>
    </row>
    <row r="64" spans="1:6" ht="12.75">
      <c r="A64" s="1" t="s">
        <v>31</v>
      </c>
      <c r="B64" s="1">
        <v>1</v>
      </c>
      <c r="C64" t="s">
        <v>12</v>
      </c>
      <c r="D64" t="s">
        <v>290</v>
      </c>
      <c r="E64" t="s">
        <v>260</v>
      </c>
      <c r="F64" s="1" t="s">
        <v>1</v>
      </c>
    </row>
    <row r="65" spans="1:6" ht="12.75">
      <c r="A65" s="1" t="s">
        <v>31</v>
      </c>
      <c r="B65" s="1">
        <v>1</v>
      </c>
      <c r="C65" t="s">
        <v>12</v>
      </c>
      <c r="D65" t="s">
        <v>291</v>
      </c>
      <c r="E65" t="s">
        <v>260</v>
      </c>
      <c r="F65" s="1" t="s">
        <v>1</v>
      </c>
    </row>
    <row r="66" spans="1:6" ht="12.75">
      <c r="A66" s="1" t="s">
        <v>31</v>
      </c>
      <c r="B66" s="1">
        <v>1</v>
      </c>
      <c r="C66" t="s">
        <v>12</v>
      </c>
      <c r="D66" t="s">
        <v>292</v>
      </c>
      <c r="E66" t="s">
        <v>260</v>
      </c>
      <c r="F66" s="1" t="s">
        <v>1</v>
      </c>
    </row>
    <row r="67" spans="1:6" ht="12.75">
      <c r="A67" s="1" t="s">
        <v>31</v>
      </c>
      <c r="B67" s="1">
        <v>1</v>
      </c>
      <c r="C67" t="s">
        <v>12</v>
      </c>
      <c r="D67" t="s">
        <v>293</v>
      </c>
      <c r="E67" t="s">
        <v>294</v>
      </c>
      <c r="F67" s="1" t="s">
        <v>1</v>
      </c>
    </row>
    <row r="68" spans="1:6" ht="12.75">
      <c r="A68" s="1" t="s">
        <v>31</v>
      </c>
      <c r="B68" s="1">
        <v>1</v>
      </c>
      <c r="C68" t="s">
        <v>12</v>
      </c>
      <c r="D68" t="s">
        <v>295</v>
      </c>
      <c r="E68" t="s">
        <v>294</v>
      </c>
      <c r="F68" s="1" t="s">
        <v>1</v>
      </c>
    </row>
    <row r="69" spans="1:6" ht="12.75">
      <c r="A69" s="1" t="s">
        <v>31</v>
      </c>
      <c r="B69" s="1">
        <v>1</v>
      </c>
      <c r="C69" t="s">
        <v>296</v>
      </c>
      <c r="D69" t="s">
        <v>297</v>
      </c>
      <c r="E69" t="s">
        <v>260</v>
      </c>
      <c r="F69" s="1" t="s">
        <v>1</v>
      </c>
    </row>
    <row r="70" spans="1:6" ht="12.75">
      <c r="A70" s="1" t="s">
        <v>31</v>
      </c>
      <c r="B70" s="1">
        <v>1</v>
      </c>
      <c r="C70" t="s">
        <v>298</v>
      </c>
      <c r="D70" t="s">
        <v>299</v>
      </c>
      <c r="E70" t="s">
        <v>282</v>
      </c>
      <c r="F70" s="1" t="s">
        <v>1</v>
      </c>
    </row>
    <row r="71" spans="1:6" ht="12.75">
      <c r="A71" s="1" t="s">
        <v>31</v>
      </c>
      <c r="B71" s="1">
        <v>1</v>
      </c>
      <c r="C71" t="s">
        <v>298</v>
      </c>
      <c r="D71" t="s">
        <v>300</v>
      </c>
      <c r="E71" t="s">
        <v>301</v>
      </c>
      <c r="F71" s="1" t="s">
        <v>1</v>
      </c>
    </row>
    <row r="72" spans="1:6" ht="12.75">
      <c r="A72" s="1" t="s">
        <v>31</v>
      </c>
      <c r="B72" s="1">
        <v>1</v>
      </c>
      <c r="C72" t="s">
        <v>298</v>
      </c>
      <c r="D72" t="s">
        <v>302</v>
      </c>
      <c r="E72" t="s">
        <v>260</v>
      </c>
      <c r="F72" s="1" t="s">
        <v>1</v>
      </c>
    </row>
    <row r="73" spans="1:6" ht="12.75">
      <c r="A73" s="1" t="s">
        <v>31</v>
      </c>
      <c r="B73" s="1">
        <v>1</v>
      </c>
      <c r="C73" t="s">
        <v>298</v>
      </c>
      <c r="D73" t="s">
        <v>303</v>
      </c>
      <c r="E73" t="s">
        <v>260</v>
      </c>
      <c r="F73" s="1" t="s">
        <v>1</v>
      </c>
    </row>
    <row r="74" spans="1:6" ht="12.75">
      <c r="A74" s="1" t="s">
        <v>31</v>
      </c>
      <c r="B74" s="1">
        <v>1</v>
      </c>
      <c r="C74" t="s">
        <v>298</v>
      </c>
      <c r="D74" t="s">
        <v>304</v>
      </c>
      <c r="E74" t="s">
        <v>260</v>
      </c>
      <c r="F74" s="1" t="s">
        <v>1</v>
      </c>
    </row>
    <row r="75" spans="1:6" ht="12.75">
      <c r="A75" s="1" t="s">
        <v>31</v>
      </c>
      <c r="B75" s="1">
        <v>1</v>
      </c>
      <c r="C75" t="s">
        <v>305</v>
      </c>
      <c r="E75" t="s">
        <v>306</v>
      </c>
      <c r="F75" s="1" t="s">
        <v>1</v>
      </c>
    </row>
    <row r="76" spans="1:2" ht="12.75">
      <c r="A76" s="1"/>
      <c r="B76" s="4">
        <f>SUM(B4:B75)</f>
        <v>81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78" r:id="rId1"/>
  <headerFooter alignWithMargins="0">
    <oddHeader xml:space="preserve">&amp;C&amp;"Arial,Fett"&amp;12&amp;EZuordnung von Hilfen zu den Trägern - BLB -  Juni 2007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19.28125" style="0" bestFit="1" customWidth="1"/>
    <col min="12" max="12" width="2.7109375" style="0" customWidth="1"/>
  </cols>
  <sheetData>
    <row r="1" spans="1:11" ht="15">
      <c r="A1" s="21" t="s">
        <v>115</v>
      </c>
      <c r="D1" s="80" t="s">
        <v>232</v>
      </c>
      <c r="E1" s="37"/>
      <c r="F1" s="29" t="s">
        <v>53</v>
      </c>
      <c r="G1" s="29" t="s">
        <v>132</v>
      </c>
      <c r="H1"/>
      <c r="I1" s="3"/>
      <c r="J1" s="1"/>
      <c r="K1" s="4"/>
    </row>
    <row r="2" spans="1:11" ht="12.75">
      <c r="A2" s="4" t="s">
        <v>136</v>
      </c>
      <c r="B2" s="4" t="s">
        <v>0</v>
      </c>
      <c r="D2" s="4" t="s">
        <v>233</v>
      </c>
      <c r="E2" s="29"/>
      <c r="F2" s="29" t="s">
        <v>130</v>
      </c>
      <c r="G2" s="29" t="s">
        <v>133</v>
      </c>
      <c r="H2"/>
      <c r="I2" s="3" t="s">
        <v>140</v>
      </c>
      <c r="K2" s="4" t="s">
        <v>139</v>
      </c>
    </row>
    <row r="3" spans="1:11" ht="12.75">
      <c r="A3" s="4" t="s">
        <v>137</v>
      </c>
      <c r="B3" s="4"/>
      <c r="C3" s="4" t="s">
        <v>229</v>
      </c>
      <c r="D3" s="4" t="s">
        <v>230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3</v>
      </c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3</v>
      </c>
      <c r="D5" s="42"/>
      <c r="E5" s="36">
        <f aca="true" t="shared" si="0" ref="E5:E11">SUM(C5:D5)</f>
        <v>3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/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>
        <v>1</v>
      </c>
      <c r="D7" s="42"/>
      <c r="E7" s="36">
        <f t="shared" si="0"/>
        <v>1</v>
      </c>
      <c r="F7" s="36">
        <v>1</v>
      </c>
      <c r="G7" s="36">
        <f>SUM(E7-F7)</f>
        <v>0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/>
      <c r="D8" s="42">
        <v>1</v>
      </c>
      <c r="E8" s="36">
        <f t="shared" si="0"/>
        <v>1</v>
      </c>
      <c r="F8" s="36">
        <v>2</v>
      </c>
      <c r="G8" s="36">
        <f>SUM(E8+E9+E11-F8)</f>
        <v>0</v>
      </c>
      <c r="H8" t="s">
        <v>59</v>
      </c>
      <c r="I8" s="21" t="s">
        <v>144</v>
      </c>
      <c r="J8" s="1" t="s">
        <v>160</v>
      </c>
      <c r="K8" s="27">
        <v>40712.41</v>
      </c>
      <c r="L8" t="s">
        <v>91</v>
      </c>
    </row>
    <row r="9" spans="1:12" ht="12.75">
      <c r="A9" s="21" t="s">
        <v>10</v>
      </c>
      <c r="B9" t="s">
        <v>135</v>
      </c>
      <c r="C9" s="41">
        <v>1</v>
      </c>
      <c r="D9" s="42"/>
      <c r="E9" s="36">
        <f t="shared" si="0"/>
        <v>1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>
        <v>3454</v>
      </c>
      <c r="L9" t="s">
        <v>91</v>
      </c>
    </row>
    <row r="10" spans="1:12" ht="12.75">
      <c r="A10" s="21" t="s">
        <v>75</v>
      </c>
      <c r="B10" t="s">
        <v>76</v>
      </c>
      <c r="C10" s="41"/>
      <c r="D10" s="42"/>
      <c r="E10" s="36">
        <f t="shared" si="0"/>
        <v>0</v>
      </c>
      <c r="F10" s="36"/>
      <c r="G10" s="36">
        <f>SUM(E10-F10)</f>
        <v>0</v>
      </c>
      <c r="H10" t="s">
        <v>58</v>
      </c>
      <c r="I10" s="21" t="s">
        <v>145</v>
      </c>
      <c r="J10" s="1" t="s">
        <v>77</v>
      </c>
      <c r="K10" s="27"/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40" t="s">
        <v>170</v>
      </c>
      <c r="D12" s="40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4</v>
      </c>
      <c r="D13" s="42">
        <v>2</v>
      </c>
      <c r="E13" s="36">
        <f aca="true" t="shared" si="1" ref="E13:E21">SUM(C13:D13)</f>
        <v>6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2201.89</v>
      </c>
      <c r="L13" t="s">
        <v>91</v>
      </c>
    </row>
    <row r="14" spans="1:12" ht="12.75">
      <c r="A14" s="21" t="s">
        <v>183</v>
      </c>
      <c r="B14" t="s">
        <v>244</v>
      </c>
      <c r="C14" s="41"/>
      <c r="D14" s="42"/>
      <c r="E14" s="36">
        <f t="shared" si="1"/>
        <v>0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243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10</v>
      </c>
      <c r="D15" s="42">
        <v>2</v>
      </c>
      <c r="E15" s="36">
        <f t="shared" si="1"/>
        <v>12</v>
      </c>
      <c r="F15" s="36">
        <v>12</v>
      </c>
      <c r="G15" s="36">
        <f aca="true" t="shared" si="2" ref="G15:G21">SUM(E15-F15)</f>
        <v>0</v>
      </c>
      <c r="H15" t="s">
        <v>58</v>
      </c>
      <c r="I15" s="21" t="s">
        <v>147</v>
      </c>
      <c r="J15" s="1" t="s">
        <v>34</v>
      </c>
      <c r="K15" s="27">
        <v>819.65</v>
      </c>
      <c r="L15" t="s">
        <v>91</v>
      </c>
    </row>
    <row r="16" spans="1:12" ht="12.75">
      <c r="A16" s="21" t="s">
        <v>15</v>
      </c>
      <c r="B16" t="s">
        <v>16</v>
      </c>
      <c r="C16" s="41">
        <v>6</v>
      </c>
      <c r="D16" s="42">
        <v>4</v>
      </c>
      <c r="E16" s="36">
        <f t="shared" si="1"/>
        <v>10</v>
      </c>
      <c r="F16" s="36">
        <v>10</v>
      </c>
      <c r="G16" s="36">
        <f t="shared" si="2"/>
        <v>0</v>
      </c>
      <c r="H16" t="s">
        <v>58</v>
      </c>
      <c r="I16" s="21" t="s">
        <v>148</v>
      </c>
      <c r="J16" s="1" t="s">
        <v>36</v>
      </c>
      <c r="K16" s="27">
        <v>4937.76</v>
      </c>
      <c r="L16" t="s">
        <v>91</v>
      </c>
    </row>
    <row r="17" spans="1:12" ht="12.75">
      <c r="A17" s="21" t="s">
        <v>17</v>
      </c>
      <c r="B17" t="s">
        <v>18</v>
      </c>
      <c r="C17" s="41">
        <v>28</v>
      </c>
      <c r="D17" s="42">
        <v>20</v>
      </c>
      <c r="E17" s="36">
        <f t="shared" si="1"/>
        <v>48</v>
      </c>
      <c r="F17" s="36">
        <v>48</v>
      </c>
      <c r="G17" s="36">
        <f>SUM(E17+E18-F17)</f>
        <v>0</v>
      </c>
      <c r="H17" t="s">
        <v>58</v>
      </c>
      <c r="I17" s="21" t="s">
        <v>149</v>
      </c>
      <c r="J17" s="1" t="s">
        <v>37</v>
      </c>
      <c r="K17" s="27">
        <v>38098.45</v>
      </c>
      <c r="L17" t="s">
        <v>91</v>
      </c>
    </row>
    <row r="18" spans="1:12" ht="12.75">
      <c r="A18" s="21" t="s">
        <v>183</v>
      </c>
      <c r="B18" t="s">
        <v>185</v>
      </c>
      <c r="C18" s="41"/>
      <c r="D18" s="42"/>
      <c r="E18" s="36">
        <f t="shared" si="1"/>
        <v>0</v>
      </c>
      <c r="F18" s="36" t="s">
        <v>169</v>
      </c>
      <c r="G18" s="36" t="s">
        <v>248</v>
      </c>
      <c r="H18" t="s">
        <v>58</v>
      </c>
      <c r="I18" s="33" t="s">
        <v>149</v>
      </c>
      <c r="J18" s="1" t="s">
        <v>182</v>
      </c>
      <c r="K18" s="27"/>
      <c r="L18" t="s">
        <v>91</v>
      </c>
    </row>
    <row r="19" spans="1:12" ht="12.75">
      <c r="A19" s="21" t="s">
        <v>183</v>
      </c>
      <c r="B19" t="s">
        <v>211</v>
      </c>
      <c r="C19" s="41"/>
      <c r="D19" s="42"/>
      <c r="E19" s="36">
        <f t="shared" si="1"/>
        <v>0</v>
      </c>
      <c r="F19" s="36" t="s">
        <v>169</v>
      </c>
      <c r="G19" s="36" t="s">
        <v>249</v>
      </c>
      <c r="H19" t="s">
        <v>59</v>
      </c>
      <c r="I19" s="33" t="s">
        <v>155</v>
      </c>
      <c r="J19" s="1" t="s">
        <v>210</v>
      </c>
      <c r="K19" s="27"/>
      <c r="L19" t="s">
        <v>91</v>
      </c>
    </row>
    <row r="20" spans="1:12" ht="12.75">
      <c r="A20" s="21" t="s">
        <v>183</v>
      </c>
      <c r="B20" t="s">
        <v>186</v>
      </c>
      <c r="C20" s="41"/>
      <c r="D20" s="42">
        <v>1</v>
      </c>
      <c r="E20" s="36">
        <f t="shared" si="1"/>
        <v>1</v>
      </c>
      <c r="F20" s="36"/>
      <c r="G20" s="36" t="s">
        <v>165</v>
      </c>
      <c r="H20" t="s">
        <v>58</v>
      </c>
      <c r="I20" s="1" t="s">
        <v>146</v>
      </c>
      <c r="J20" s="1" t="s">
        <v>184</v>
      </c>
      <c r="K20" s="27"/>
      <c r="L20" t="s">
        <v>91</v>
      </c>
    </row>
    <row r="21" spans="1:12" ht="12.75">
      <c r="A21" s="21" t="s">
        <v>187</v>
      </c>
      <c r="B21" t="s">
        <v>228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250</v>
      </c>
      <c r="J21" s="1" t="s">
        <v>188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3</v>
      </c>
      <c r="D23" s="42">
        <v>2</v>
      </c>
      <c r="E23" s="36">
        <f>SUM(C23:D23)</f>
        <v>5</v>
      </c>
      <c r="F23" s="36">
        <v>5</v>
      </c>
      <c r="G23" s="36">
        <f>SUM(E23+E26-F23)</f>
        <v>0</v>
      </c>
      <c r="H23" t="s">
        <v>57</v>
      </c>
      <c r="I23" s="21" t="s">
        <v>150</v>
      </c>
      <c r="J23" s="1" t="s">
        <v>38</v>
      </c>
      <c r="K23" s="27">
        <v>11546.63</v>
      </c>
      <c r="L23" t="s">
        <v>91</v>
      </c>
    </row>
    <row r="24" spans="1:12" ht="12.75">
      <c r="A24" s="21" t="s">
        <v>19</v>
      </c>
      <c r="B24" t="s">
        <v>193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251</v>
      </c>
      <c r="H24" t="s">
        <v>57</v>
      </c>
      <c r="I24" s="33" t="s">
        <v>150</v>
      </c>
      <c r="J24" s="1" t="s">
        <v>197</v>
      </c>
      <c r="K24" s="27"/>
      <c r="L24" t="s">
        <v>91</v>
      </c>
    </row>
    <row r="25" spans="1:12" ht="12.75">
      <c r="A25" s="21" t="s">
        <v>19</v>
      </c>
      <c r="B25" t="s">
        <v>195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251</v>
      </c>
      <c r="H25" t="s">
        <v>57</v>
      </c>
      <c r="I25" s="33" t="s">
        <v>150</v>
      </c>
      <c r="J25" s="1" t="s">
        <v>198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251</v>
      </c>
      <c r="H26" t="s">
        <v>57</v>
      </c>
      <c r="I26" s="33" t="s">
        <v>150</v>
      </c>
      <c r="J26" s="1" t="s">
        <v>199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204</v>
      </c>
      <c r="C28" s="41">
        <v>10</v>
      </c>
      <c r="D28" s="42">
        <v>5</v>
      </c>
      <c r="E28" s="36">
        <f aca="true" t="shared" si="3" ref="E28:E33">SUM(C28:D28)</f>
        <v>15</v>
      </c>
      <c r="F28" s="36">
        <v>28</v>
      </c>
      <c r="G28" s="36">
        <f>SUM(E28+E29+E30+E31+E32+E33-F28)</f>
        <v>-1</v>
      </c>
      <c r="H28" t="s">
        <v>59</v>
      </c>
      <c r="I28" s="21" t="s">
        <v>151</v>
      </c>
      <c r="J28" s="1" t="s">
        <v>49</v>
      </c>
      <c r="K28" s="27">
        <v>7747.99</v>
      </c>
      <c r="L28" t="s">
        <v>91</v>
      </c>
    </row>
    <row r="29" spans="1:12" ht="12.75">
      <c r="A29" s="21" t="s">
        <v>21</v>
      </c>
      <c r="B29" t="s">
        <v>206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207</v>
      </c>
      <c r="K29" s="27">
        <v>13316.73</v>
      </c>
      <c r="L29" t="s">
        <v>91</v>
      </c>
    </row>
    <row r="30" spans="1:12" ht="12.75">
      <c r="A30" s="21" t="s">
        <v>21</v>
      </c>
      <c r="B30" t="s">
        <v>240</v>
      </c>
      <c r="C30" s="41">
        <v>5</v>
      </c>
      <c r="D30" s="42">
        <v>5</v>
      </c>
      <c r="E30" s="36">
        <f t="shared" si="3"/>
        <v>10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237</v>
      </c>
      <c r="K30" s="27"/>
      <c r="L30" t="s">
        <v>91</v>
      </c>
    </row>
    <row r="31" spans="1:12" ht="12.75">
      <c r="A31" s="21" t="s">
        <v>21</v>
      </c>
      <c r="B31" t="s">
        <v>205</v>
      </c>
      <c r="C31" s="41">
        <v>1</v>
      </c>
      <c r="D31" s="42"/>
      <c r="E31" s="36">
        <f t="shared" si="3"/>
        <v>1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>
        <v>858.97</v>
      </c>
      <c r="L31" t="s">
        <v>91</v>
      </c>
    </row>
    <row r="32" spans="1:12" ht="12.75">
      <c r="A32" s="21" t="s">
        <v>21</v>
      </c>
      <c r="B32" t="s">
        <v>241</v>
      </c>
      <c r="C32" s="41"/>
      <c r="D32" s="42">
        <v>1</v>
      </c>
      <c r="E32" s="36">
        <f t="shared" si="3"/>
        <v>1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238</v>
      </c>
      <c r="K32" s="27">
        <v>1040.98</v>
      </c>
      <c r="L32" t="s">
        <v>91</v>
      </c>
    </row>
    <row r="33" spans="1:12" ht="12.75">
      <c r="A33" s="21" t="s">
        <v>21</v>
      </c>
      <c r="B33" t="s">
        <v>242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239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3259.82</v>
      </c>
      <c r="L34" t="s">
        <v>91</v>
      </c>
    </row>
    <row r="35" spans="1:12" ht="12.75">
      <c r="A35" s="21" t="s">
        <v>21</v>
      </c>
      <c r="B35" t="s">
        <v>193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194</v>
      </c>
      <c r="K35" s="27">
        <v>227.38</v>
      </c>
      <c r="L35" t="s">
        <v>91</v>
      </c>
    </row>
    <row r="36" spans="1:12" ht="12.75">
      <c r="A36" s="21" t="s">
        <v>21</v>
      </c>
      <c r="B36" t="s">
        <v>195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196</v>
      </c>
      <c r="K36" s="27">
        <v>4.62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1</v>
      </c>
      <c r="D38" s="42">
        <v>9</v>
      </c>
      <c r="E38" s="36">
        <f aca="true" t="shared" si="4" ref="E38:E45">SUM(C38:D38)</f>
        <v>10</v>
      </c>
      <c r="F38" s="36">
        <v>10</v>
      </c>
      <c r="G38" s="36">
        <f>SUM(E38+E42+E53-F38)</f>
        <v>0</v>
      </c>
      <c r="H38" t="s">
        <v>59</v>
      </c>
      <c r="I38" s="21" t="s">
        <v>152</v>
      </c>
      <c r="J38" s="1" t="s">
        <v>167</v>
      </c>
      <c r="K38" s="27">
        <v>27332.3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>
        <v>1</v>
      </c>
      <c r="E39" s="36">
        <f t="shared" si="4"/>
        <v>1</v>
      </c>
      <c r="F39" s="36">
        <v>1</v>
      </c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>
        <v>3449.8</v>
      </c>
      <c r="L39" t="s">
        <v>91</v>
      </c>
    </row>
    <row r="40" spans="1:12" ht="12.75">
      <c r="A40" s="21" t="s">
        <v>22</v>
      </c>
      <c r="B40" t="s">
        <v>25</v>
      </c>
      <c r="C40" s="41">
        <v>5</v>
      </c>
      <c r="D40" s="42">
        <v>1</v>
      </c>
      <c r="E40" s="36">
        <f t="shared" si="4"/>
        <v>6</v>
      </c>
      <c r="F40" s="36">
        <v>8</v>
      </c>
      <c r="G40" s="36">
        <f>SUM(E40+E51-F40)</f>
        <v>0</v>
      </c>
      <c r="H40" t="s">
        <v>59</v>
      </c>
      <c r="I40" s="21" t="s">
        <v>154</v>
      </c>
      <c r="J40" s="1" t="s">
        <v>42</v>
      </c>
      <c r="K40" s="27">
        <v>16085.27</v>
      </c>
      <c r="L40" t="s">
        <v>91</v>
      </c>
    </row>
    <row r="41" spans="1:12" ht="12.75">
      <c r="A41" s="21" t="s">
        <v>22</v>
      </c>
      <c r="B41" t="s">
        <v>26</v>
      </c>
      <c r="C41" s="41">
        <v>18</v>
      </c>
      <c r="D41" s="42">
        <v>8</v>
      </c>
      <c r="E41" s="36">
        <f t="shared" si="4"/>
        <v>26</v>
      </c>
      <c r="F41" s="36">
        <v>29</v>
      </c>
      <c r="G41" s="36">
        <f>SUM(E41+E19+E49-F41)</f>
        <v>-1</v>
      </c>
      <c r="H41" t="s">
        <v>59</v>
      </c>
      <c r="I41" s="21" t="s">
        <v>155</v>
      </c>
      <c r="J41" s="1" t="s">
        <v>43</v>
      </c>
      <c r="K41" s="27">
        <v>115550.89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248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6</v>
      </c>
      <c r="D43" s="42">
        <v>2</v>
      </c>
      <c r="E43" s="36">
        <f t="shared" si="4"/>
        <v>8</v>
      </c>
      <c r="F43" s="36">
        <v>9</v>
      </c>
      <c r="G43" s="36">
        <f>SUM(E43+E50-F43)</f>
        <v>-1</v>
      </c>
      <c r="H43" t="s">
        <v>59</v>
      </c>
      <c r="I43" s="21" t="s">
        <v>156</v>
      </c>
      <c r="J43" s="1" t="s">
        <v>44</v>
      </c>
      <c r="K43" s="27">
        <v>23203.3</v>
      </c>
      <c r="L43" t="s">
        <v>91</v>
      </c>
    </row>
    <row r="44" spans="1:12" ht="12.75">
      <c r="A44" s="21" t="s">
        <v>29</v>
      </c>
      <c r="B44" t="s">
        <v>69</v>
      </c>
      <c r="C44" s="41">
        <v>1</v>
      </c>
      <c r="D44" s="42"/>
      <c r="E44" s="36">
        <f t="shared" si="4"/>
        <v>1</v>
      </c>
      <c r="F44" s="36">
        <v>1</v>
      </c>
      <c r="G44" s="36">
        <f>SUM(E44-F44)</f>
        <v>0</v>
      </c>
      <c r="H44" t="s">
        <v>58</v>
      </c>
      <c r="I44" s="21" t="s">
        <v>157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>
        <v>1</v>
      </c>
      <c r="D45" s="42">
        <v>3</v>
      </c>
      <c r="E45" s="36">
        <f t="shared" si="4"/>
        <v>4</v>
      </c>
      <c r="F45" s="36">
        <v>4</v>
      </c>
      <c r="G45" s="36">
        <f>SUM(E45-F45)</f>
        <v>0</v>
      </c>
      <c r="H45" t="s">
        <v>59</v>
      </c>
      <c r="I45" s="21" t="s">
        <v>158</v>
      </c>
      <c r="J45" s="1" t="s">
        <v>46</v>
      </c>
      <c r="K45" s="27">
        <v>5144.37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3</v>
      </c>
      <c r="D47" s="42">
        <v>1</v>
      </c>
      <c r="E47" s="36">
        <f aca="true" t="shared" si="5" ref="E47:E55">SUM(C47:D47)</f>
        <v>4</v>
      </c>
      <c r="F47" s="36">
        <v>20</v>
      </c>
      <c r="G47" s="36">
        <f>SUM(E47+E13+E14+E20+E54+E55-F47)</f>
        <v>1</v>
      </c>
      <c r="H47" t="s">
        <v>58</v>
      </c>
      <c r="I47" s="21" t="s">
        <v>146</v>
      </c>
      <c r="J47" s="1" t="s">
        <v>164</v>
      </c>
      <c r="K47" s="27"/>
      <c r="L47" t="s">
        <v>91</v>
      </c>
    </row>
    <row r="48" spans="1:12" ht="12.75">
      <c r="A48" s="21" t="s">
        <v>31</v>
      </c>
      <c r="B48" t="s">
        <v>203</v>
      </c>
      <c r="C48" s="41"/>
      <c r="D48" s="42"/>
      <c r="E48" s="36">
        <f t="shared" si="5"/>
        <v>0</v>
      </c>
      <c r="F48" s="36" t="s">
        <v>169</v>
      </c>
      <c r="G48" s="36" t="s">
        <v>252</v>
      </c>
      <c r="H48" t="s">
        <v>59</v>
      </c>
      <c r="I48" s="33" t="s">
        <v>158</v>
      </c>
      <c r="J48" s="1" t="s">
        <v>191</v>
      </c>
      <c r="K48" s="27"/>
      <c r="L48" t="s">
        <v>91</v>
      </c>
    </row>
    <row r="49" spans="1:12" ht="12.75">
      <c r="A49" s="21" t="s">
        <v>31</v>
      </c>
      <c r="B49" t="s">
        <v>217</v>
      </c>
      <c r="C49" s="41">
        <v>1</v>
      </c>
      <c r="D49" s="42">
        <v>1</v>
      </c>
      <c r="E49" s="36">
        <f t="shared" si="5"/>
        <v>2</v>
      </c>
      <c r="F49" s="36" t="s">
        <v>169</v>
      </c>
      <c r="G49" s="36" t="s">
        <v>249</v>
      </c>
      <c r="H49" t="s">
        <v>59</v>
      </c>
      <c r="I49" s="33" t="s">
        <v>155</v>
      </c>
      <c r="J49" s="1" t="s">
        <v>212</v>
      </c>
      <c r="K49" s="27">
        <v>5580.84</v>
      </c>
      <c r="L49" t="s">
        <v>91</v>
      </c>
    </row>
    <row r="50" spans="1:12" ht="12.75">
      <c r="A50" s="21" t="s">
        <v>31</v>
      </c>
      <c r="B50" t="s">
        <v>218</v>
      </c>
      <c r="C50" s="41"/>
      <c r="D50" s="42"/>
      <c r="E50" s="36">
        <f t="shared" si="5"/>
        <v>0</v>
      </c>
      <c r="F50" s="36" t="s">
        <v>169</v>
      </c>
      <c r="G50" s="36" t="s">
        <v>253</v>
      </c>
      <c r="H50" t="s">
        <v>59</v>
      </c>
      <c r="I50" s="33" t="s">
        <v>156</v>
      </c>
      <c r="J50" s="1" t="s">
        <v>213</v>
      </c>
      <c r="K50" s="27"/>
      <c r="L50" t="s">
        <v>91</v>
      </c>
    </row>
    <row r="51" spans="1:12" ht="12.75">
      <c r="A51" s="21" t="s">
        <v>31</v>
      </c>
      <c r="B51" t="s">
        <v>219</v>
      </c>
      <c r="C51" s="41">
        <v>1</v>
      </c>
      <c r="D51" s="42">
        <v>1</v>
      </c>
      <c r="E51" s="36">
        <f t="shared" si="5"/>
        <v>2</v>
      </c>
      <c r="F51" s="36" t="s">
        <v>169</v>
      </c>
      <c r="G51" s="36" t="s">
        <v>254</v>
      </c>
      <c r="H51" t="s">
        <v>59</v>
      </c>
      <c r="I51" s="33" t="s">
        <v>154</v>
      </c>
      <c r="J51" s="1" t="s">
        <v>214</v>
      </c>
      <c r="K51" s="27">
        <v>7727.23</v>
      </c>
      <c r="L51" t="s">
        <v>91</v>
      </c>
    </row>
    <row r="52" spans="1:12" ht="12.75">
      <c r="A52" s="21" t="s">
        <v>31</v>
      </c>
      <c r="B52" t="s">
        <v>220</v>
      </c>
      <c r="C52" s="41"/>
      <c r="D52" s="42"/>
      <c r="E52" s="36">
        <f t="shared" si="5"/>
        <v>0</v>
      </c>
      <c r="F52" s="36" t="s">
        <v>169</v>
      </c>
      <c r="G52" s="36" t="s">
        <v>255</v>
      </c>
      <c r="H52" t="s">
        <v>59</v>
      </c>
      <c r="I52" s="33" t="s">
        <v>153</v>
      </c>
      <c r="J52" s="1" t="s">
        <v>215</v>
      </c>
      <c r="K52" s="27"/>
      <c r="L52" t="s">
        <v>91</v>
      </c>
    </row>
    <row r="53" spans="1:12" ht="12.75">
      <c r="A53" s="21" t="s">
        <v>31</v>
      </c>
      <c r="B53" t="s">
        <v>221</v>
      </c>
      <c r="C53" s="41"/>
      <c r="D53" s="42"/>
      <c r="E53" s="36">
        <f t="shared" si="5"/>
        <v>0</v>
      </c>
      <c r="F53" s="36" t="s">
        <v>169</v>
      </c>
      <c r="G53" s="36" t="s">
        <v>248</v>
      </c>
      <c r="H53" t="s">
        <v>59</v>
      </c>
      <c r="I53" s="1" t="s">
        <v>152</v>
      </c>
      <c r="J53" s="1" t="s">
        <v>216</v>
      </c>
      <c r="K53" s="27"/>
      <c r="L53" t="s">
        <v>91</v>
      </c>
    </row>
    <row r="54" spans="1:12" ht="12.75">
      <c r="A54" s="21" t="s">
        <v>31</v>
      </c>
      <c r="B54" t="s">
        <v>246</v>
      </c>
      <c r="C54" s="41">
        <v>3</v>
      </c>
      <c r="D54" s="42"/>
      <c r="E54" s="36">
        <f t="shared" si="5"/>
        <v>3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247</v>
      </c>
      <c r="K54" s="27">
        <v>702.4</v>
      </c>
      <c r="L54" t="s">
        <v>91</v>
      </c>
    </row>
    <row r="55" spans="1:12" ht="12.75">
      <c r="A55" s="21" t="s">
        <v>31</v>
      </c>
      <c r="B55" t="s">
        <v>257</v>
      </c>
      <c r="C55" s="41">
        <v>5</v>
      </c>
      <c r="D55" s="42">
        <v>2</v>
      </c>
      <c r="E55" s="36">
        <f t="shared" si="5"/>
        <v>7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256</v>
      </c>
      <c r="K55" s="27">
        <v>1047.86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223</v>
      </c>
      <c r="C57" s="41"/>
      <c r="D57" s="42"/>
      <c r="E57" s="36">
        <f>SUM(C57:D57)</f>
        <v>0</v>
      </c>
      <c r="F57" s="36">
        <v>1</v>
      </c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>
        <v>654.36</v>
      </c>
      <c r="L57" t="s">
        <v>91</v>
      </c>
    </row>
    <row r="58" spans="1:12" ht="12.75">
      <c r="A58" s="21" t="s">
        <v>225</v>
      </c>
      <c r="B58" t="s">
        <v>224</v>
      </c>
      <c r="C58" s="41">
        <v>1</v>
      </c>
      <c r="D58" s="42"/>
      <c r="E58" s="36">
        <f>SUM(C58:D58)</f>
        <v>1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>
        <v>389</v>
      </c>
      <c r="L58" t="s">
        <v>91</v>
      </c>
    </row>
    <row r="59" spans="1:12" ht="12.75">
      <c r="A59" s="21" t="s">
        <v>81</v>
      </c>
      <c r="B59" t="s">
        <v>201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226</v>
      </c>
      <c r="K59" s="27"/>
      <c r="L59" t="s">
        <v>91</v>
      </c>
    </row>
    <row r="60" spans="1:12" ht="12.75">
      <c r="A60" s="21" t="s">
        <v>81</v>
      </c>
      <c r="B60" t="s">
        <v>202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227</v>
      </c>
      <c r="K60" s="27"/>
      <c r="L60" t="s">
        <v>91</v>
      </c>
    </row>
    <row r="61" spans="1:12" ht="12.75">
      <c r="A61" s="21"/>
      <c r="C61" s="76">
        <f>SUM(C4:C58)</f>
        <v>118</v>
      </c>
      <c r="D61" s="76">
        <f>SUM(D4:D58)</f>
        <v>72</v>
      </c>
      <c r="E61" s="76">
        <f>SUM(E4:E59)</f>
        <v>190</v>
      </c>
      <c r="F61" s="76">
        <f>SUM(F4:F59)</f>
        <v>192</v>
      </c>
      <c r="G61" s="76">
        <f>SUM(G57+G47+G45+G44+G43+G41+G40+G39+G38+G28+G23+G21+G17+G16+G15+G10+G8+G7+G4)</f>
        <v>-2</v>
      </c>
      <c r="H61"/>
      <c r="J61" s="32" t="s">
        <v>173</v>
      </c>
      <c r="K61" s="18">
        <f>SUM(K4:K60)</f>
        <v>335094.89999999997</v>
      </c>
      <c r="L61" t="s">
        <v>91</v>
      </c>
    </row>
    <row r="62" spans="1:10" ht="12.75">
      <c r="A62" s="81">
        <v>39265</v>
      </c>
      <c r="B62" s="77" t="s">
        <v>174</v>
      </c>
      <c r="D62" s="1"/>
      <c r="E62" s="1"/>
      <c r="H62"/>
      <c r="J62" s="1"/>
    </row>
    <row r="63" spans="1:11" ht="12.75">
      <c r="A63" s="100">
        <v>39282</v>
      </c>
      <c r="B63" s="78" t="s">
        <v>171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.75">
      <c r="A64" s="99">
        <v>39321</v>
      </c>
      <c r="B64" s="79" t="s">
        <v>172</v>
      </c>
      <c r="D64" s="1"/>
      <c r="E64" s="1"/>
      <c r="F64" s="11" t="s">
        <v>61</v>
      </c>
      <c r="G64" s="21">
        <f>SUM(E7+E10+E13+E14+E20+E15+E16+E17+E18+E21+E44+E47+E54+E55)</f>
        <v>93</v>
      </c>
      <c r="H64"/>
      <c r="I64" s="17"/>
      <c r="J64" s="11" t="s">
        <v>61</v>
      </c>
      <c r="K64" s="39">
        <f>SUM(K7+K10+K13+K14+K15+K16+K17+K18+K20+K21+K44+K47+K54+K55)</f>
        <v>47808.01</v>
      </c>
      <c r="L64" t="s">
        <v>91</v>
      </c>
    </row>
    <row r="65" spans="2:12" ht="12.75">
      <c r="B65" s="5" t="s">
        <v>539</v>
      </c>
      <c r="C65" s="4"/>
      <c r="D65" s="4"/>
      <c r="E65" s="1"/>
      <c r="F65" s="11" t="s">
        <v>62</v>
      </c>
      <c r="G65" s="21">
        <f>SUM(E4+E5+E23+E26)</f>
        <v>8</v>
      </c>
      <c r="H65"/>
      <c r="I65" s="17"/>
      <c r="J65" s="11" t="s">
        <v>62</v>
      </c>
      <c r="K65" s="39">
        <f>SUM(K4+K5+K23+K24+K25+K26)</f>
        <v>11546.63</v>
      </c>
      <c r="L65" t="s">
        <v>91</v>
      </c>
    </row>
    <row r="66" spans="2:12" ht="12.75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89</v>
      </c>
      <c r="I66" s="17"/>
      <c r="J66" s="11" t="s">
        <v>63</v>
      </c>
      <c r="K66" s="39">
        <f>SUM(K6+K8+K9+K11+K19+K28+K29+K30+K31+K32+K33+K34+K35+K36+K38+K39+K40+K41+K42+K43+K45+K48+K49+K50+K51+K52+K53+K57+K58+K59+K60)</f>
        <v>275740.26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190</v>
      </c>
      <c r="H67"/>
      <c r="I67" s="18"/>
      <c r="J67" s="11" t="s">
        <v>66</v>
      </c>
      <c r="K67" s="18">
        <f>SUM(K64:K66)</f>
        <v>335094.9</v>
      </c>
      <c r="L67" t="s">
        <v>91</v>
      </c>
    </row>
    <row r="68" spans="1:8" ht="12.75">
      <c r="A68"/>
      <c r="C68"/>
      <c r="H68"/>
    </row>
    <row r="69" spans="1:8" ht="12.75">
      <c r="A69"/>
      <c r="C69"/>
      <c r="H69"/>
    </row>
    <row r="70" spans="1:8" ht="12.75">
      <c r="A70"/>
      <c r="C70"/>
      <c r="H70"/>
    </row>
    <row r="71" spans="1:8" ht="12.75">
      <c r="A71"/>
      <c r="C71"/>
      <c r="H71"/>
    </row>
    <row r="72" spans="1:8" ht="12.75">
      <c r="A72"/>
      <c r="C72"/>
      <c r="H72"/>
    </row>
    <row r="73" spans="1:8" ht="12.75">
      <c r="A73"/>
      <c r="C73"/>
      <c r="H73"/>
    </row>
    <row r="74" spans="1:8" ht="12.75">
      <c r="A74"/>
      <c r="C74"/>
      <c r="H74"/>
    </row>
    <row r="75" spans="1:8" ht="12.75">
      <c r="A75"/>
      <c r="C75"/>
      <c r="H75"/>
    </row>
    <row r="76" spans="1:8" ht="12.75">
      <c r="A76"/>
      <c r="C76"/>
      <c r="H76"/>
    </row>
    <row r="77" spans="1:8" ht="12.75">
      <c r="A77"/>
      <c r="C77"/>
      <c r="H77"/>
    </row>
    <row r="78" spans="1:8" ht="12.75">
      <c r="A78"/>
      <c r="C78"/>
      <c r="H78"/>
    </row>
    <row r="79" spans="1:8" ht="12.75">
      <c r="A79"/>
      <c r="C79"/>
      <c r="H79"/>
    </row>
    <row r="80" spans="1:8" ht="12.75">
      <c r="A80"/>
      <c r="C80"/>
      <c r="H80"/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65" r:id="rId2"/>
  <headerFooter alignWithMargins="0">
    <oddHeader>&amp;C&amp;"Arial,Fett"&amp;12&amp;EÜbersicht der Fallzahlen und des Ausgabe-IST's - RSD A   - Juni 2007</oddHeader>
    <oddFooter>&amp;R&amp;8&amp;UDiese Aufstellung finden Sie auch unter :            
JugTransfer / Jug4000&amp;U / HzE Statistik / HzE Statistik 2007 / HzE Statistik 0607 / Tabelle RSD 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0" customWidth="1"/>
    <col min="2" max="2" width="6.421875" style="0" customWidth="1"/>
    <col min="3" max="3" width="26.8515625" style="0" customWidth="1"/>
    <col min="4" max="4" width="22.7109375" style="0" customWidth="1"/>
    <col min="5" max="5" width="22.28125" style="0" customWidth="1"/>
    <col min="6" max="6" width="13.57421875" style="0" customWidth="1"/>
  </cols>
  <sheetData>
    <row r="1" spans="1:6" ht="12.75">
      <c r="A1" s="3" t="s">
        <v>115</v>
      </c>
      <c r="B1" s="3" t="s">
        <v>117</v>
      </c>
      <c r="C1" s="3" t="s">
        <v>0</v>
      </c>
      <c r="D1" s="3" t="s">
        <v>112</v>
      </c>
      <c r="E1" s="3" t="s">
        <v>113</v>
      </c>
      <c r="F1" s="3"/>
    </row>
    <row r="2" spans="1:6" ht="12.75">
      <c r="A2" s="3" t="s">
        <v>116</v>
      </c>
      <c r="B2" s="3" t="s">
        <v>0</v>
      </c>
      <c r="F2" s="3" t="s">
        <v>129</v>
      </c>
    </row>
    <row r="3" ht="4.5" customHeight="1"/>
    <row r="4" spans="1:6" ht="15.75" customHeight="1">
      <c r="A4" s="1" t="s">
        <v>7</v>
      </c>
      <c r="B4" s="1">
        <v>2</v>
      </c>
      <c r="C4" t="s">
        <v>307</v>
      </c>
      <c r="D4" t="s">
        <v>308</v>
      </c>
      <c r="E4" t="s">
        <v>260</v>
      </c>
      <c r="F4" t="s">
        <v>309</v>
      </c>
    </row>
    <row r="5" spans="1:6" ht="12.75">
      <c r="A5" s="1" t="s">
        <v>7</v>
      </c>
      <c r="B5" s="1">
        <v>1</v>
      </c>
      <c r="C5" t="s">
        <v>307</v>
      </c>
      <c r="D5" t="s">
        <v>308</v>
      </c>
      <c r="E5" t="s">
        <v>263</v>
      </c>
      <c r="F5" t="s">
        <v>310</v>
      </c>
    </row>
    <row r="6" spans="1:6" ht="13.5" customHeight="1">
      <c r="A6" s="1" t="s">
        <v>8</v>
      </c>
      <c r="B6" s="1">
        <v>1</v>
      </c>
      <c r="C6" t="s">
        <v>9</v>
      </c>
      <c r="D6" t="s">
        <v>311</v>
      </c>
      <c r="E6" t="s">
        <v>263</v>
      </c>
      <c r="F6" t="s">
        <v>310</v>
      </c>
    </row>
    <row r="7" spans="1:6" ht="12.75">
      <c r="A7" s="1" t="s">
        <v>10</v>
      </c>
      <c r="B7" s="1">
        <v>1</v>
      </c>
      <c r="C7" t="s">
        <v>312</v>
      </c>
      <c r="D7" t="s">
        <v>313</v>
      </c>
      <c r="E7" t="s">
        <v>260</v>
      </c>
      <c r="F7" t="s">
        <v>309</v>
      </c>
    </row>
    <row r="8" spans="1:6" ht="12.75">
      <c r="A8" s="1" t="s">
        <v>10</v>
      </c>
      <c r="B8" s="1">
        <v>1</v>
      </c>
      <c r="C8" t="s">
        <v>314</v>
      </c>
      <c r="D8" t="s">
        <v>315</v>
      </c>
      <c r="E8" t="s">
        <v>263</v>
      </c>
      <c r="F8" t="s">
        <v>310</v>
      </c>
    </row>
    <row r="9" spans="1:6" ht="12.75">
      <c r="A9" s="1" t="s">
        <v>11</v>
      </c>
      <c r="B9" s="1">
        <v>1</v>
      </c>
      <c r="C9" t="s">
        <v>12</v>
      </c>
      <c r="D9" t="s">
        <v>316</v>
      </c>
      <c r="E9" t="s">
        <v>263</v>
      </c>
      <c r="F9" t="s">
        <v>309</v>
      </c>
    </row>
    <row r="10" spans="1:6" ht="12.75">
      <c r="A10" s="1" t="s">
        <v>11</v>
      </c>
      <c r="B10" s="1">
        <v>1</v>
      </c>
      <c r="C10" t="s">
        <v>12</v>
      </c>
      <c r="D10" t="s">
        <v>317</v>
      </c>
      <c r="E10" t="s">
        <v>260</v>
      </c>
      <c r="F10" t="s">
        <v>309</v>
      </c>
    </row>
    <row r="11" spans="1:6" ht="12.75">
      <c r="A11" s="1" t="s">
        <v>11</v>
      </c>
      <c r="B11" s="1">
        <v>1</v>
      </c>
      <c r="C11" t="s">
        <v>12</v>
      </c>
      <c r="D11" t="s">
        <v>318</v>
      </c>
      <c r="E11" t="s">
        <v>306</v>
      </c>
      <c r="F11" t="s">
        <v>309</v>
      </c>
    </row>
    <row r="12" spans="1:6" ht="12.75">
      <c r="A12" s="1" t="s">
        <v>11</v>
      </c>
      <c r="B12" s="1">
        <v>1</v>
      </c>
      <c r="C12" t="s">
        <v>12</v>
      </c>
      <c r="D12" t="s">
        <v>319</v>
      </c>
      <c r="E12" t="s">
        <v>282</v>
      </c>
      <c r="F12" t="s">
        <v>310</v>
      </c>
    </row>
    <row r="13" spans="1:6" ht="12.75">
      <c r="A13" s="1" t="s">
        <v>11</v>
      </c>
      <c r="B13" s="1">
        <v>1</v>
      </c>
      <c r="C13" t="s">
        <v>12</v>
      </c>
      <c r="D13" t="s">
        <v>320</v>
      </c>
      <c r="E13" t="s">
        <v>263</v>
      </c>
      <c r="F13" t="s">
        <v>310</v>
      </c>
    </row>
    <row r="14" spans="1:6" ht="12.75">
      <c r="A14" s="1" t="s">
        <v>11</v>
      </c>
      <c r="B14" s="1">
        <v>1</v>
      </c>
      <c r="C14" t="s">
        <v>12</v>
      </c>
      <c r="D14" t="s">
        <v>321</v>
      </c>
      <c r="E14" t="s">
        <v>260</v>
      </c>
      <c r="F14" t="s">
        <v>310</v>
      </c>
    </row>
    <row r="15" spans="1:6" ht="12.75">
      <c r="A15" s="1" t="s">
        <v>11</v>
      </c>
      <c r="B15" s="1">
        <v>1</v>
      </c>
      <c r="C15" t="s">
        <v>322</v>
      </c>
      <c r="D15" t="s">
        <v>323</v>
      </c>
      <c r="E15" t="s">
        <v>263</v>
      </c>
      <c r="F15" t="s">
        <v>310</v>
      </c>
    </row>
    <row r="16" spans="1:6" ht="12.75">
      <c r="A16" s="1" t="s">
        <v>13</v>
      </c>
      <c r="B16" s="1">
        <v>1</v>
      </c>
      <c r="C16" t="s">
        <v>14</v>
      </c>
      <c r="D16" t="s">
        <v>324</v>
      </c>
      <c r="E16" t="s">
        <v>263</v>
      </c>
      <c r="F16" t="s">
        <v>309</v>
      </c>
    </row>
    <row r="17" spans="1:6" ht="12.75">
      <c r="A17" s="1" t="s">
        <v>13</v>
      </c>
      <c r="B17" s="1">
        <v>1</v>
      </c>
      <c r="C17" t="s">
        <v>14</v>
      </c>
      <c r="D17" t="s">
        <v>325</v>
      </c>
      <c r="E17" t="s">
        <v>263</v>
      </c>
      <c r="F17" t="s">
        <v>310</v>
      </c>
    </row>
    <row r="18" spans="1:6" ht="12.75">
      <c r="A18" s="1" t="s">
        <v>13</v>
      </c>
      <c r="B18" s="1">
        <v>2</v>
      </c>
      <c r="C18" t="s">
        <v>14</v>
      </c>
      <c r="D18" t="s">
        <v>326</v>
      </c>
      <c r="E18" t="s">
        <v>263</v>
      </c>
      <c r="F18" t="s">
        <v>310</v>
      </c>
    </row>
    <row r="19" spans="1:6" ht="12.75">
      <c r="A19" s="1" t="s">
        <v>13</v>
      </c>
      <c r="B19" s="1">
        <v>1</v>
      </c>
      <c r="C19" t="s">
        <v>14</v>
      </c>
      <c r="D19" t="s">
        <v>327</v>
      </c>
      <c r="E19" t="s">
        <v>263</v>
      </c>
      <c r="F19" t="s">
        <v>310</v>
      </c>
    </row>
    <row r="20" spans="1:6" ht="12.75">
      <c r="A20" s="1" t="s">
        <v>13</v>
      </c>
      <c r="B20" s="1">
        <v>6</v>
      </c>
      <c r="C20" t="s">
        <v>14</v>
      </c>
      <c r="D20" t="s">
        <v>328</v>
      </c>
      <c r="E20" t="s">
        <v>260</v>
      </c>
      <c r="F20" t="s">
        <v>310</v>
      </c>
    </row>
    <row r="21" spans="1:6" ht="12.75">
      <c r="A21" s="1" t="s">
        <v>13</v>
      </c>
      <c r="B21" s="1">
        <v>1</v>
      </c>
      <c r="C21" t="s">
        <v>14</v>
      </c>
      <c r="D21" t="s">
        <v>328</v>
      </c>
      <c r="E21" t="s">
        <v>294</v>
      </c>
      <c r="F21" t="s">
        <v>310</v>
      </c>
    </row>
    <row r="22" spans="1:6" ht="12.75">
      <c r="A22" s="1" t="s">
        <v>15</v>
      </c>
      <c r="B22" s="1">
        <v>4</v>
      </c>
      <c r="C22" t="s">
        <v>16</v>
      </c>
      <c r="D22" t="s">
        <v>274</v>
      </c>
      <c r="E22" t="s">
        <v>260</v>
      </c>
      <c r="F22" t="s">
        <v>309</v>
      </c>
    </row>
    <row r="23" spans="1:6" ht="12.75">
      <c r="A23" s="1" t="s">
        <v>15</v>
      </c>
      <c r="B23" s="1">
        <v>1</v>
      </c>
      <c r="C23" t="s">
        <v>16</v>
      </c>
      <c r="D23" t="s">
        <v>329</v>
      </c>
      <c r="E23" t="s">
        <v>260</v>
      </c>
      <c r="F23" t="s">
        <v>309</v>
      </c>
    </row>
    <row r="24" spans="1:6" ht="12.75">
      <c r="A24" s="1" t="s">
        <v>15</v>
      </c>
      <c r="B24" s="1">
        <v>1</v>
      </c>
      <c r="C24" t="s">
        <v>16</v>
      </c>
      <c r="D24" t="s">
        <v>330</v>
      </c>
      <c r="E24" t="s">
        <v>331</v>
      </c>
      <c r="F24" t="s">
        <v>310</v>
      </c>
    </row>
    <row r="25" spans="1:6" ht="12.75">
      <c r="A25" s="1" t="s">
        <v>15</v>
      </c>
      <c r="B25" s="1">
        <v>4</v>
      </c>
      <c r="C25" t="s">
        <v>16</v>
      </c>
      <c r="D25" t="s">
        <v>328</v>
      </c>
      <c r="E25" t="s">
        <v>294</v>
      </c>
      <c r="F25" t="s">
        <v>310</v>
      </c>
    </row>
    <row r="26" spans="1:6" ht="12.75">
      <c r="A26" s="1" t="s">
        <v>17</v>
      </c>
      <c r="B26" s="1">
        <v>4</v>
      </c>
      <c r="C26" t="s">
        <v>18</v>
      </c>
      <c r="D26" t="s">
        <v>274</v>
      </c>
      <c r="E26" t="s">
        <v>263</v>
      </c>
      <c r="F26" t="s">
        <v>309</v>
      </c>
    </row>
    <row r="27" spans="1:6" ht="12.75">
      <c r="A27" s="1" t="s">
        <v>17</v>
      </c>
      <c r="B27" s="1">
        <v>17</v>
      </c>
      <c r="C27" t="s">
        <v>18</v>
      </c>
      <c r="D27" t="s">
        <v>274</v>
      </c>
      <c r="E27" t="s">
        <v>260</v>
      </c>
      <c r="F27" t="s">
        <v>309</v>
      </c>
    </row>
    <row r="28" spans="1:6" ht="12.75">
      <c r="A28" s="1" t="s">
        <v>17</v>
      </c>
      <c r="B28" s="1">
        <v>1</v>
      </c>
      <c r="C28" t="s">
        <v>18</v>
      </c>
      <c r="D28" t="s">
        <v>328</v>
      </c>
      <c r="E28" t="s">
        <v>260</v>
      </c>
      <c r="F28" t="s">
        <v>309</v>
      </c>
    </row>
    <row r="29" spans="1:6" ht="12.75">
      <c r="A29" s="1" t="s">
        <v>17</v>
      </c>
      <c r="B29" s="1">
        <v>2</v>
      </c>
      <c r="C29" t="s">
        <v>18</v>
      </c>
      <c r="D29" t="s">
        <v>311</v>
      </c>
      <c r="E29" t="s">
        <v>260</v>
      </c>
      <c r="F29" t="s">
        <v>309</v>
      </c>
    </row>
    <row r="30" spans="1:6" ht="12.75">
      <c r="A30" s="1" t="s">
        <v>17</v>
      </c>
      <c r="B30" s="1">
        <v>2</v>
      </c>
      <c r="C30" t="s">
        <v>18</v>
      </c>
      <c r="D30" t="s">
        <v>274</v>
      </c>
      <c r="E30" t="s">
        <v>294</v>
      </c>
      <c r="F30" t="s">
        <v>309</v>
      </c>
    </row>
    <row r="31" spans="1:6" ht="12.75">
      <c r="A31" s="1" t="s">
        <v>17</v>
      </c>
      <c r="B31" s="1">
        <v>1</v>
      </c>
      <c r="C31" t="s">
        <v>18</v>
      </c>
      <c r="D31" t="s">
        <v>332</v>
      </c>
      <c r="E31" t="s">
        <v>263</v>
      </c>
      <c r="F31" t="s">
        <v>310</v>
      </c>
    </row>
    <row r="32" spans="1:6" ht="12.75">
      <c r="A32" s="1" t="s">
        <v>17</v>
      </c>
      <c r="B32" s="1">
        <v>1</v>
      </c>
      <c r="C32" t="s">
        <v>18</v>
      </c>
      <c r="D32" t="s">
        <v>333</v>
      </c>
      <c r="E32" t="s">
        <v>263</v>
      </c>
      <c r="F32" t="s">
        <v>310</v>
      </c>
    </row>
    <row r="33" spans="1:6" ht="12.75">
      <c r="A33" s="1" t="s">
        <v>17</v>
      </c>
      <c r="B33" s="1">
        <v>1</v>
      </c>
      <c r="C33" t="s">
        <v>18</v>
      </c>
      <c r="D33" t="s">
        <v>328</v>
      </c>
      <c r="E33" t="s">
        <v>263</v>
      </c>
      <c r="F33" t="s">
        <v>310</v>
      </c>
    </row>
    <row r="34" spans="1:6" ht="12.75">
      <c r="A34" s="1" t="s">
        <v>17</v>
      </c>
      <c r="B34" s="1">
        <v>2</v>
      </c>
      <c r="C34" t="s">
        <v>18</v>
      </c>
      <c r="D34" t="s">
        <v>311</v>
      </c>
      <c r="E34" t="s">
        <v>263</v>
      </c>
      <c r="F34" t="s">
        <v>310</v>
      </c>
    </row>
    <row r="35" spans="1:6" ht="12.75">
      <c r="A35" s="1" t="s">
        <v>17</v>
      </c>
      <c r="B35" s="1">
        <v>1</v>
      </c>
      <c r="C35" t="s">
        <v>18</v>
      </c>
      <c r="D35" t="s">
        <v>274</v>
      </c>
      <c r="E35" t="s">
        <v>260</v>
      </c>
      <c r="F35" t="s">
        <v>310</v>
      </c>
    </row>
    <row r="36" spans="1:6" ht="12.75">
      <c r="A36" s="1" t="s">
        <v>17</v>
      </c>
      <c r="B36" s="1">
        <v>2</v>
      </c>
      <c r="C36" t="s">
        <v>18</v>
      </c>
      <c r="D36" t="s">
        <v>334</v>
      </c>
      <c r="E36" t="s">
        <v>260</v>
      </c>
      <c r="F36" t="s">
        <v>310</v>
      </c>
    </row>
    <row r="37" spans="1:6" ht="12.75">
      <c r="A37" s="1" t="s">
        <v>17</v>
      </c>
      <c r="B37" s="1">
        <v>5</v>
      </c>
      <c r="C37" t="s">
        <v>18</v>
      </c>
      <c r="D37" t="s">
        <v>328</v>
      </c>
      <c r="E37" t="s">
        <v>260</v>
      </c>
      <c r="F37" t="s">
        <v>310</v>
      </c>
    </row>
    <row r="38" spans="1:6" ht="12.75">
      <c r="A38" s="1" t="s">
        <v>17</v>
      </c>
      <c r="B38" s="1">
        <v>3</v>
      </c>
      <c r="C38" t="s">
        <v>18</v>
      </c>
      <c r="D38" t="s">
        <v>311</v>
      </c>
      <c r="E38" t="s">
        <v>260</v>
      </c>
      <c r="F38" t="s">
        <v>310</v>
      </c>
    </row>
    <row r="39" spans="1:6" ht="12.75">
      <c r="A39" s="1" t="s">
        <v>17</v>
      </c>
      <c r="B39" s="1">
        <v>1</v>
      </c>
      <c r="C39" t="s">
        <v>18</v>
      </c>
      <c r="D39" t="s">
        <v>335</v>
      </c>
      <c r="E39" t="s">
        <v>260</v>
      </c>
      <c r="F39" t="s">
        <v>310</v>
      </c>
    </row>
    <row r="40" spans="1:6" ht="12.75">
      <c r="A40" s="1" t="s">
        <v>17</v>
      </c>
      <c r="B40" s="1">
        <v>5</v>
      </c>
      <c r="C40" t="s">
        <v>18</v>
      </c>
      <c r="D40" t="s">
        <v>328</v>
      </c>
      <c r="E40" t="s">
        <v>294</v>
      </c>
      <c r="F40" t="s">
        <v>310</v>
      </c>
    </row>
    <row r="41" spans="1:6" ht="12.75">
      <c r="A41" s="1" t="s">
        <v>19</v>
      </c>
      <c r="B41" s="1">
        <v>2</v>
      </c>
      <c r="C41" t="s">
        <v>20</v>
      </c>
      <c r="D41" t="s">
        <v>278</v>
      </c>
      <c r="E41" t="s">
        <v>263</v>
      </c>
      <c r="F41" t="s">
        <v>309</v>
      </c>
    </row>
    <row r="42" spans="1:6" ht="12.75">
      <c r="A42" s="1" t="s">
        <v>19</v>
      </c>
      <c r="B42" s="1">
        <v>1</v>
      </c>
      <c r="C42" t="s">
        <v>20</v>
      </c>
      <c r="D42" t="s">
        <v>336</v>
      </c>
      <c r="E42" t="s">
        <v>260</v>
      </c>
      <c r="F42" t="s">
        <v>309</v>
      </c>
    </row>
    <row r="43" spans="1:6" ht="12.75">
      <c r="A43" s="1" t="s">
        <v>19</v>
      </c>
      <c r="B43" s="1">
        <v>1</v>
      </c>
      <c r="C43" t="s">
        <v>20</v>
      </c>
      <c r="D43" t="s">
        <v>278</v>
      </c>
      <c r="E43" t="s">
        <v>263</v>
      </c>
      <c r="F43" t="s">
        <v>310</v>
      </c>
    </row>
    <row r="44" spans="1:6" ht="12.75">
      <c r="A44" s="1" t="s">
        <v>19</v>
      </c>
      <c r="B44" s="1">
        <v>1</v>
      </c>
      <c r="C44" t="s">
        <v>20</v>
      </c>
      <c r="D44" t="s">
        <v>336</v>
      </c>
      <c r="E44" t="s">
        <v>260</v>
      </c>
      <c r="F44" t="s">
        <v>310</v>
      </c>
    </row>
    <row r="45" spans="1:6" ht="12.75">
      <c r="A45" s="1" t="s">
        <v>21</v>
      </c>
      <c r="B45" s="1">
        <v>1</v>
      </c>
      <c r="C45" t="s">
        <v>337</v>
      </c>
      <c r="D45" t="s">
        <v>339</v>
      </c>
      <c r="E45" t="s">
        <v>263</v>
      </c>
      <c r="F45" t="s">
        <v>309</v>
      </c>
    </row>
    <row r="46" spans="1:6" ht="12.75">
      <c r="A46" s="1" t="s">
        <v>21</v>
      </c>
      <c r="B46" s="1">
        <v>1</v>
      </c>
      <c r="C46" t="s">
        <v>338</v>
      </c>
      <c r="D46" t="s">
        <v>339</v>
      </c>
      <c r="E46" t="s">
        <v>263</v>
      </c>
      <c r="F46" t="s">
        <v>309</v>
      </c>
    </row>
    <row r="47" spans="1:6" ht="12.75">
      <c r="A47" s="1" t="s">
        <v>21</v>
      </c>
      <c r="B47" s="1">
        <v>2</v>
      </c>
      <c r="C47" t="s">
        <v>281</v>
      </c>
      <c r="D47" t="s">
        <v>339</v>
      </c>
      <c r="E47" t="s">
        <v>263</v>
      </c>
      <c r="F47" t="s">
        <v>309</v>
      </c>
    </row>
    <row r="48" spans="1:6" ht="12.75">
      <c r="A48" s="1" t="s">
        <v>21</v>
      </c>
      <c r="B48" s="1">
        <v>4</v>
      </c>
      <c r="C48" t="s">
        <v>281</v>
      </c>
      <c r="D48" t="s">
        <v>339</v>
      </c>
      <c r="E48" t="s">
        <v>260</v>
      </c>
      <c r="F48" t="s">
        <v>309</v>
      </c>
    </row>
    <row r="49" spans="1:6" ht="12.75">
      <c r="A49" s="1" t="s">
        <v>21</v>
      </c>
      <c r="B49" s="1">
        <v>1</v>
      </c>
      <c r="C49" t="s">
        <v>281</v>
      </c>
      <c r="D49" t="s">
        <v>339</v>
      </c>
      <c r="E49" t="s">
        <v>260</v>
      </c>
      <c r="F49" t="s">
        <v>309</v>
      </c>
    </row>
    <row r="50" spans="1:6" ht="12.75">
      <c r="A50" s="1" t="s">
        <v>21</v>
      </c>
      <c r="B50" s="1">
        <v>1</v>
      </c>
      <c r="C50" t="s">
        <v>281</v>
      </c>
      <c r="D50" t="s">
        <v>339</v>
      </c>
      <c r="E50" t="s">
        <v>263</v>
      </c>
      <c r="F50" t="s">
        <v>310</v>
      </c>
    </row>
    <row r="51" spans="1:6" ht="12.75">
      <c r="A51" s="1" t="s">
        <v>21</v>
      </c>
      <c r="B51" s="1">
        <v>1</v>
      </c>
      <c r="C51" t="s">
        <v>281</v>
      </c>
      <c r="D51" t="s">
        <v>339</v>
      </c>
      <c r="E51" t="s">
        <v>260</v>
      </c>
      <c r="F51" t="s">
        <v>310</v>
      </c>
    </row>
    <row r="52" spans="1:6" ht="12.75">
      <c r="A52" s="1" t="s">
        <v>21</v>
      </c>
      <c r="B52" s="1">
        <v>1</v>
      </c>
      <c r="C52" t="s">
        <v>281</v>
      </c>
      <c r="D52" t="s">
        <v>339</v>
      </c>
      <c r="E52" t="s">
        <v>260</v>
      </c>
      <c r="F52" t="s">
        <v>310</v>
      </c>
    </row>
    <row r="53" spans="1:6" ht="12.75">
      <c r="A53" s="1" t="s">
        <v>21</v>
      </c>
      <c r="B53" s="1">
        <v>5</v>
      </c>
      <c r="C53" t="s">
        <v>281</v>
      </c>
      <c r="D53" t="s">
        <v>339</v>
      </c>
      <c r="F53" t="s">
        <v>340</v>
      </c>
    </row>
    <row r="54" spans="1:6" ht="12.75">
      <c r="A54" s="1" t="s">
        <v>21</v>
      </c>
      <c r="B54" s="1">
        <v>2</v>
      </c>
      <c r="C54" t="s">
        <v>283</v>
      </c>
      <c r="D54" t="s">
        <v>339</v>
      </c>
      <c r="E54" t="s">
        <v>263</v>
      </c>
      <c r="F54" t="s">
        <v>309</v>
      </c>
    </row>
    <row r="55" spans="1:6" ht="12.75">
      <c r="A55" s="1" t="s">
        <v>21</v>
      </c>
      <c r="B55" s="1">
        <v>1</v>
      </c>
      <c r="C55" t="s">
        <v>283</v>
      </c>
      <c r="D55" t="s">
        <v>339</v>
      </c>
      <c r="E55" t="s">
        <v>260</v>
      </c>
      <c r="F55" t="s">
        <v>309</v>
      </c>
    </row>
    <row r="56" spans="1:6" ht="12.75">
      <c r="A56" s="1" t="s">
        <v>21</v>
      </c>
      <c r="B56" s="1">
        <v>1</v>
      </c>
      <c r="C56" t="s">
        <v>283</v>
      </c>
      <c r="D56" t="s">
        <v>339</v>
      </c>
      <c r="E56" t="s">
        <v>260</v>
      </c>
      <c r="F56" t="s">
        <v>309</v>
      </c>
    </row>
    <row r="57" spans="1:6" ht="12.75">
      <c r="A57" s="1" t="s">
        <v>21</v>
      </c>
      <c r="B57" s="1">
        <v>1</v>
      </c>
      <c r="C57" t="s">
        <v>283</v>
      </c>
      <c r="D57" t="s">
        <v>339</v>
      </c>
      <c r="E57" t="s">
        <v>260</v>
      </c>
      <c r="F57" t="s">
        <v>309</v>
      </c>
    </row>
    <row r="58" spans="1:6" ht="12.75">
      <c r="A58" s="1" t="s">
        <v>21</v>
      </c>
      <c r="B58" s="1">
        <v>4</v>
      </c>
      <c r="C58" t="s">
        <v>283</v>
      </c>
      <c r="D58" t="s">
        <v>339</v>
      </c>
      <c r="E58" t="s">
        <v>260</v>
      </c>
      <c r="F58" t="s">
        <v>310</v>
      </c>
    </row>
    <row r="59" spans="1:6" ht="12.75">
      <c r="A59" s="1" t="s">
        <v>21</v>
      </c>
      <c r="B59" s="1">
        <v>1</v>
      </c>
      <c r="C59" t="s">
        <v>283</v>
      </c>
      <c r="D59" t="s">
        <v>339</v>
      </c>
      <c r="F59" t="s">
        <v>340</v>
      </c>
    </row>
    <row r="60" spans="1:6" ht="12.75">
      <c r="A60" s="1" t="s">
        <v>22</v>
      </c>
      <c r="B60" s="1">
        <v>1</v>
      </c>
      <c r="C60" t="s">
        <v>341</v>
      </c>
      <c r="D60" t="s">
        <v>342</v>
      </c>
      <c r="E60" t="s">
        <v>263</v>
      </c>
      <c r="F60" t="s">
        <v>309</v>
      </c>
    </row>
    <row r="61" spans="1:6" ht="12.75">
      <c r="A61" s="1" t="s">
        <v>22</v>
      </c>
      <c r="B61" s="1">
        <v>1</v>
      </c>
      <c r="C61" t="s">
        <v>341</v>
      </c>
      <c r="D61" t="s">
        <v>343</v>
      </c>
      <c r="E61" t="s">
        <v>263</v>
      </c>
      <c r="F61" t="s">
        <v>309</v>
      </c>
    </row>
    <row r="62" spans="1:6" ht="12.75">
      <c r="A62" s="1" t="s">
        <v>22</v>
      </c>
      <c r="B62" s="1">
        <v>1</v>
      </c>
      <c r="C62" t="s">
        <v>341</v>
      </c>
      <c r="D62" t="s">
        <v>344</v>
      </c>
      <c r="E62" t="s">
        <v>263</v>
      </c>
      <c r="F62" t="s">
        <v>309</v>
      </c>
    </row>
    <row r="63" spans="1:6" ht="12.75">
      <c r="A63" s="1" t="s">
        <v>22</v>
      </c>
      <c r="B63" s="1">
        <v>1</v>
      </c>
      <c r="C63" t="s">
        <v>341</v>
      </c>
      <c r="D63" t="s">
        <v>345</v>
      </c>
      <c r="E63" t="s">
        <v>263</v>
      </c>
      <c r="F63" t="s">
        <v>309</v>
      </c>
    </row>
    <row r="64" spans="1:6" ht="12.75">
      <c r="A64" s="1" t="s">
        <v>22</v>
      </c>
      <c r="B64" s="1">
        <v>1</v>
      </c>
      <c r="C64" t="s">
        <v>341</v>
      </c>
      <c r="D64" t="s">
        <v>346</v>
      </c>
      <c r="E64" t="s">
        <v>263</v>
      </c>
      <c r="F64" t="s">
        <v>309</v>
      </c>
    </row>
    <row r="65" spans="1:6" ht="12.75">
      <c r="A65" s="1" t="s">
        <v>22</v>
      </c>
      <c r="B65" s="1">
        <v>1</v>
      </c>
      <c r="C65" t="s">
        <v>341</v>
      </c>
      <c r="D65" t="s">
        <v>347</v>
      </c>
      <c r="E65" t="s">
        <v>260</v>
      </c>
      <c r="F65" t="s">
        <v>309</v>
      </c>
    </row>
    <row r="66" spans="1:6" ht="12.75">
      <c r="A66" s="1" t="s">
        <v>22</v>
      </c>
      <c r="B66" s="1">
        <v>1</v>
      </c>
      <c r="C66" t="s">
        <v>341</v>
      </c>
      <c r="D66" t="s">
        <v>318</v>
      </c>
      <c r="E66" t="s">
        <v>263</v>
      </c>
      <c r="F66" t="s">
        <v>310</v>
      </c>
    </row>
    <row r="67" spans="1:6" ht="12.75">
      <c r="A67" s="1" t="s">
        <v>22</v>
      </c>
      <c r="B67" s="1">
        <v>1</v>
      </c>
      <c r="C67" t="s">
        <v>341</v>
      </c>
      <c r="D67" t="s">
        <v>332</v>
      </c>
      <c r="E67" t="s">
        <v>263</v>
      </c>
      <c r="F67" t="s">
        <v>310</v>
      </c>
    </row>
    <row r="68" spans="1:6" ht="12.75">
      <c r="A68" s="1" t="s">
        <v>22</v>
      </c>
      <c r="B68" s="1">
        <v>2</v>
      </c>
      <c r="C68" t="s">
        <v>341</v>
      </c>
      <c r="D68" t="s">
        <v>347</v>
      </c>
      <c r="E68" t="s">
        <v>260</v>
      </c>
      <c r="F68" t="s">
        <v>310</v>
      </c>
    </row>
    <row r="69" spans="1:6" ht="12.75">
      <c r="A69" s="1" t="s">
        <v>22</v>
      </c>
      <c r="B69" s="1">
        <v>1</v>
      </c>
      <c r="C69" t="s">
        <v>24</v>
      </c>
      <c r="D69" t="s">
        <v>348</v>
      </c>
      <c r="E69" t="s">
        <v>282</v>
      </c>
      <c r="F69" t="s">
        <v>309</v>
      </c>
    </row>
    <row r="70" spans="1:6" ht="12.75">
      <c r="A70" s="1" t="s">
        <v>22</v>
      </c>
      <c r="B70" s="1">
        <v>1</v>
      </c>
      <c r="C70" t="s">
        <v>25</v>
      </c>
      <c r="D70" t="s">
        <v>349</v>
      </c>
      <c r="E70" t="s">
        <v>263</v>
      </c>
      <c r="F70" t="s">
        <v>309</v>
      </c>
    </row>
    <row r="71" spans="1:6" ht="12.75">
      <c r="A71" s="1" t="s">
        <v>22</v>
      </c>
      <c r="B71" s="1">
        <v>1</v>
      </c>
      <c r="C71" t="s">
        <v>25</v>
      </c>
      <c r="D71" t="s">
        <v>350</v>
      </c>
      <c r="E71" t="s">
        <v>282</v>
      </c>
      <c r="F71" t="s">
        <v>310</v>
      </c>
    </row>
    <row r="72" spans="1:6" ht="12.75">
      <c r="A72" s="1" t="s">
        <v>22</v>
      </c>
      <c r="B72" s="1">
        <v>1</v>
      </c>
      <c r="C72" t="s">
        <v>25</v>
      </c>
      <c r="D72" t="s">
        <v>318</v>
      </c>
      <c r="E72" t="s">
        <v>263</v>
      </c>
      <c r="F72" t="s">
        <v>310</v>
      </c>
    </row>
    <row r="73" spans="1:6" ht="12.75">
      <c r="A73" s="1" t="s">
        <v>22</v>
      </c>
      <c r="B73" s="1">
        <v>1</v>
      </c>
      <c r="C73" t="s">
        <v>25</v>
      </c>
      <c r="D73" t="s">
        <v>351</v>
      </c>
      <c r="E73" t="s">
        <v>260</v>
      </c>
      <c r="F73" t="s">
        <v>310</v>
      </c>
    </row>
    <row r="74" spans="1:6" ht="12.75">
      <c r="A74" s="1" t="s">
        <v>22</v>
      </c>
      <c r="B74" s="1">
        <v>1</v>
      </c>
      <c r="C74" t="s">
        <v>25</v>
      </c>
      <c r="D74" t="s">
        <v>352</v>
      </c>
      <c r="E74" t="s">
        <v>306</v>
      </c>
      <c r="F74" t="s">
        <v>310</v>
      </c>
    </row>
    <row r="75" spans="1:6" ht="12.75">
      <c r="A75" s="1" t="s">
        <v>22</v>
      </c>
      <c r="B75" s="1">
        <v>1</v>
      </c>
      <c r="C75" t="s">
        <v>25</v>
      </c>
      <c r="D75" t="s">
        <v>353</v>
      </c>
      <c r="E75" t="s">
        <v>306</v>
      </c>
      <c r="F75" t="s">
        <v>310</v>
      </c>
    </row>
    <row r="76" spans="1:6" ht="12.75">
      <c r="A76" s="1" t="s">
        <v>22</v>
      </c>
      <c r="B76" s="1">
        <v>1</v>
      </c>
      <c r="C76" t="s">
        <v>26</v>
      </c>
      <c r="D76" t="s">
        <v>350</v>
      </c>
      <c r="F76" t="s">
        <v>309</v>
      </c>
    </row>
    <row r="77" spans="1:6" ht="12.75">
      <c r="A77" s="1" t="s">
        <v>22</v>
      </c>
      <c r="B77" s="1">
        <v>1</v>
      </c>
      <c r="C77" t="s">
        <v>26</v>
      </c>
      <c r="D77" t="s">
        <v>354</v>
      </c>
      <c r="E77" t="s">
        <v>282</v>
      </c>
      <c r="F77" t="s">
        <v>309</v>
      </c>
    </row>
    <row r="78" spans="1:6" ht="12.75">
      <c r="A78" s="1" t="s">
        <v>22</v>
      </c>
      <c r="B78" s="1">
        <v>1</v>
      </c>
      <c r="C78" t="s">
        <v>26</v>
      </c>
      <c r="D78" t="s">
        <v>350</v>
      </c>
      <c r="E78" t="s">
        <v>282</v>
      </c>
      <c r="F78" t="s">
        <v>309</v>
      </c>
    </row>
    <row r="79" spans="1:6" ht="12.75">
      <c r="A79" s="1" t="s">
        <v>22</v>
      </c>
      <c r="B79" s="1">
        <v>1</v>
      </c>
      <c r="C79" t="s">
        <v>26</v>
      </c>
      <c r="D79" t="s">
        <v>355</v>
      </c>
      <c r="E79" t="s">
        <v>282</v>
      </c>
      <c r="F79" t="s">
        <v>309</v>
      </c>
    </row>
    <row r="80" spans="1:6" ht="12.75">
      <c r="A80" s="1" t="s">
        <v>22</v>
      </c>
      <c r="B80" s="1">
        <v>1</v>
      </c>
      <c r="C80" t="s">
        <v>26</v>
      </c>
      <c r="D80" t="s">
        <v>356</v>
      </c>
      <c r="E80" t="s">
        <v>282</v>
      </c>
      <c r="F80" t="s">
        <v>309</v>
      </c>
    </row>
    <row r="81" spans="1:6" ht="12.75">
      <c r="A81" s="1" t="s">
        <v>22</v>
      </c>
      <c r="B81" s="1">
        <v>2</v>
      </c>
      <c r="C81" t="s">
        <v>26</v>
      </c>
      <c r="D81" t="s">
        <v>318</v>
      </c>
      <c r="E81" t="s">
        <v>263</v>
      </c>
      <c r="F81" t="s">
        <v>309</v>
      </c>
    </row>
    <row r="82" spans="1:6" ht="12.75">
      <c r="A82" s="1" t="s">
        <v>22</v>
      </c>
      <c r="B82" s="1">
        <v>1</v>
      </c>
      <c r="C82" t="s">
        <v>26</v>
      </c>
      <c r="D82" t="s">
        <v>357</v>
      </c>
      <c r="E82" t="s">
        <v>263</v>
      </c>
      <c r="F82" t="s">
        <v>309</v>
      </c>
    </row>
    <row r="83" spans="1:6" ht="12.75">
      <c r="A83" s="1" t="s">
        <v>22</v>
      </c>
      <c r="B83" s="1">
        <v>1</v>
      </c>
      <c r="C83" t="s">
        <v>26</v>
      </c>
      <c r="D83" t="s">
        <v>285</v>
      </c>
      <c r="E83" t="s">
        <v>263</v>
      </c>
      <c r="F83" t="s">
        <v>309</v>
      </c>
    </row>
    <row r="84" spans="1:6" ht="12.75">
      <c r="A84" s="1" t="s">
        <v>22</v>
      </c>
      <c r="B84" s="1">
        <v>1</v>
      </c>
      <c r="C84" t="s">
        <v>26</v>
      </c>
      <c r="D84" t="s">
        <v>358</v>
      </c>
      <c r="E84" t="s">
        <v>263</v>
      </c>
      <c r="F84" t="s">
        <v>309</v>
      </c>
    </row>
    <row r="85" spans="1:6" ht="12.75">
      <c r="A85" s="1" t="s">
        <v>22</v>
      </c>
      <c r="B85" s="1">
        <v>1</v>
      </c>
      <c r="C85" t="s">
        <v>26</v>
      </c>
      <c r="D85" t="s">
        <v>349</v>
      </c>
      <c r="E85" t="s">
        <v>260</v>
      </c>
      <c r="F85" t="s">
        <v>309</v>
      </c>
    </row>
    <row r="86" spans="1:6" ht="12.75">
      <c r="A86" s="1" t="s">
        <v>22</v>
      </c>
      <c r="B86" s="1">
        <v>4</v>
      </c>
      <c r="C86" t="s">
        <v>26</v>
      </c>
      <c r="D86" t="s">
        <v>358</v>
      </c>
      <c r="E86" t="s">
        <v>260</v>
      </c>
      <c r="F86" t="s">
        <v>309</v>
      </c>
    </row>
    <row r="87" spans="1:6" ht="12.75">
      <c r="A87" s="1" t="s">
        <v>22</v>
      </c>
      <c r="B87" s="1">
        <v>1</v>
      </c>
      <c r="C87" t="s">
        <v>26</v>
      </c>
      <c r="D87" t="s">
        <v>359</v>
      </c>
      <c r="E87" t="s">
        <v>306</v>
      </c>
      <c r="F87" t="s">
        <v>309</v>
      </c>
    </row>
    <row r="88" spans="1:6" ht="12.75">
      <c r="A88" s="1" t="s">
        <v>22</v>
      </c>
      <c r="B88" s="1">
        <v>1</v>
      </c>
      <c r="C88" t="s">
        <v>26</v>
      </c>
      <c r="D88" t="s">
        <v>318</v>
      </c>
      <c r="E88" t="s">
        <v>306</v>
      </c>
      <c r="F88" t="s">
        <v>309</v>
      </c>
    </row>
    <row r="89" spans="1:6" ht="12.75">
      <c r="A89" s="1" t="s">
        <v>22</v>
      </c>
      <c r="B89" s="1">
        <v>1</v>
      </c>
      <c r="C89" t="s">
        <v>26</v>
      </c>
      <c r="D89" t="s">
        <v>360</v>
      </c>
      <c r="E89" t="s">
        <v>306</v>
      </c>
      <c r="F89" t="s">
        <v>309</v>
      </c>
    </row>
    <row r="90" spans="1:6" ht="12.75">
      <c r="A90" s="1" t="s">
        <v>22</v>
      </c>
      <c r="B90" s="1">
        <v>1</v>
      </c>
      <c r="C90" t="s">
        <v>26</v>
      </c>
      <c r="D90" t="s">
        <v>350</v>
      </c>
      <c r="E90" t="s">
        <v>282</v>
      </c>
      <c r="F90" t="s">
        <v>310</v>
      </c>
    </row>
    <row r="91" spans="1:6" ht="12.75">
      <c r="A91" s="1" t="s">
        <v>22</v>
      </c>
      <c r="B91" s="1">
        <v>1</v>
      </c>
      <c r="C91" t="s">
        <v>26</v>
      </c>
      <c r="D91" t="s">
        <v>361</v>
      </c>
      <c r="E91" t="s">
        <v>282</v>
      </c>
      <c r="F91" t="s">
        <v>310</v>
      </c>
    </row>
    <row r="92" spans="1:6" ht="12.75">
      <c r="A92" s="1" t="s">
        <v>22</v>
      </c>
      <c r="B92" s="1">
        <v>1</v>
      </c>
      <c r="C92" t="s">
        <v>26</v>
      </c>
      <c r="D92" t="s">
        <v>329</v>
      </c>
      <c r="E92" t="s">
        <v>263</v>
      </c>
      <c r="F92" t="s">
        <v>310</v>
      </c>
    </row>
    <row r="93" spans="1:6" ht="12.75">
      <c r="A93" s="1" t="s">
        <v>22</v>
      </c>
      <c r="B93" s="1">
        <v>1</v>
      </c>
      <c r="C93" t="s">
        <v>26</v>
      </c>
      <c r="D93" t="s">
        <v>362</v>
      </c>
      <c r="E93" t="s">
        <v>263</v>
      </c>
      <c r="F93" t="s">
        <v>310</v>
      </c>
    </row>
    <row r="94" spans="1:6" ht="12.75">
      <c r="A94" s="1" t="s">
        <v>22</v>
      </c>
      <c r="B94" s="1">
        <v>1</v>
      </c>
      <c r="C94" t="s">
        <v>26</v>
      </c>
      <c r="D94" t="s">
        <v>349</v>
      </c>
      <c r="E94" t="s">
        <v>263</v>
      </c>
      <c r="F94" t="s">
        <v>310</v>
      </c>
    </row>
    <row r="95" spans="1:6" ht="12.75">
      <c r="A95" s="1" t="s">
        <v>22</v>
      </c>
      <c r="B95" s="1">
        <v>1</v>
      </c>
      <c r="C95" t="s">
        <v>26</v>
      </c>
      <c r="D95" t="s">
        <v>363</v>
      </c>
      <c r="E95" t="s">
        <v>306</v>
      </c>
      <c r="F95" t="s">
        <v>310</v>
      </c>
    </row>
    <row r="96" spans="1:6" ht="12.75">
      <c r="A96" s="1" t="s">
        <v>22</v>
      </c>
      <c r="B96" s="1">
        <v>1</v>
      </c>
      <c r="C96" t="s">
        <v>26</v>
      </c>
      <c r="D96" t="s">
        <v>330</v>
      </c>
      <c r="E96" t="s">
        <v>306</v>
      </c>
      <c r="F96" t="s">
        <v>310</v>
      </c>
    </row>
    <row r="97" spans="1:6" ht="12.75">
      <c r="A97" s="1" t="s">
        <v>22</v>
      </c>
      <c r="B97" s="1">
        <v>1</v>
      </c>
      <c r="C97" t="s">
        <v>26</v>
      </c>
      <c r="D97" t="s">
        <v>364</v>
      </c>
      <c r="E97" t="s">
        <v>331</v>
      </c>
      <c r="F97" t="s">
        <v>310</v>
      </c>
    </row>
    <row r="98" spans="1:6" ht="12.75">
      <c r="A98" s="1" t="s">
        <v>22</v>
      </c>
      <c r="B98" s="1">
        <v>1</v>
      </c>
      <c r="C98" t="s">
        <v>28</v>
      </c>
      <c r="D98" t="s">
        <v>365</v>
      </c>
      <c r="F98" t="s">
        <v>309</v>
      </c>
    </row>
    <row r="99" spans="1:6" ht="12.75">
      <c r="A99" s="1" t="s">
        <v>22</v>
      </c>
      <c r="B99" s="1">
        <v>1</v>
      </c>
      <c r="C99" t="s">
        <v>28</v>
      </c>
      <c r="D99" t="s">
        <v>366</v>
      </c>
      <c r="E99" t="s">
        <v>282</v>
      </c>
      <c r="F99" t="s">
        <v>309</v>
      </c>
    </row>
    <row r="100" spans="1:6" ht="12.75">
      <c r="A100" s="1" t="s">
        <v>22</v>
      </c>
      <c r="B100" s="1">
        <v>1</v>
      </c>
      <c r="C100" t="s">
        <v>28</v>
      </c>
      <c r="D100" t="s">
        <v>367</v>
      </c>
      <c r="E100" t="s">
        <v>263</v>
      </c>
      <c r="F100" t="s">
        <v>309</v>
      </c>
    </row>
    <row r="101" spans="1:6" ht="12.75">
      <c r="A101" s="1" t="s">
        <v>22</v>
      </c>
      <c r="B101" s="1">
        <v>1</v>
      </c>
      <c r="C101" t="s">
        <v>28</v>
      </c>
      <c r="D101" t="s">
        <v>368</v>
      </c>
      <c r="E101" t="s">
        <v>263</v>
      </c>
      <c r="F101" t="s">
        <v>309</v>
      </c>
    </row>
    <row r="102" spans="1:6" ht="12.75">
      <c r="A102" s="1" t="s">
        <v>22</v>
      </c>
      <c r="B102" s="1">
        <v>1</v>
      </c>
      <c r="C102" t="s">
        <v>28</v>
      </c>
      <c r="D102" t="s">
        <v>369</v>
      </c>
      <c r="E102" t="s">
        <v>260</v>
      </c>
      <c r="F102" t="s">
        <v>309</v>
      </c>
    </row>
    <row r="103" spans="1:6" ht="12.75">
      <c r="A103" s="1" t="s">
        <v>22</v>
      </c>
      <c r="B103" s="1">
        <v>1</v>
      </c>
      <c r="C103" t="s">
        <v>28</v>
      </c>
      <c r="D103" t="s">
        <v>350</v>
      </c>
      <c r="E103" t="s">
        <v>282</v>
      </c>
      <c r="F103" t="s">
        <v>310</v>
      </c>
    </row>
    <row r="104" spans="1:6" ht="12.75">
      <c r="A104" s="1" t="s">
        <v>22</v>
      </c>
      <c r="B104" s="1">
        <v>1</v>
      </c>
      <c r="C104" t="s">
        <v>28</v>
      </c>
      <c r="D104" t="s">
        <v>370</v>
      </c>
      <c r="E104" t="s">
        <v>282</v>
      </c>
      <c r="F104" t="s">
        <v>310</v>
      </c>
    </row>
    <row r="105" spans="1:6" ht="12.75">
      <c r="A105" s="1" t="s">
        <v>22</v>
      </c>
      <c r="B105" s="1">
        <v>1</v>
      </c>
      <c r="C105" t="s">
        <v>28</v>
      </c>
      <c r="D105" t="s">
        <v>336</v>
      </c>
      <c r="E105" t="s">
        <v>263</v>
      </c>
      <c r="F105" t="s">
        <v>310</v>
      </c>
    </row>
    <row r="106" spans="1:6" ht="12.75">
      <c r="A106" s="1" t="s">
        <v>29</v>
      </c>
      <c r="B106" s="1">
        <v>1</v>
      </c>
      <c r="C106" t="s">
        <v>189</v>
      </c>
      <c r="D106" t="s">
        <v>349</v>
      </c>
      <c r="E106" t="s">
        <v>294</v>
      </c>
      <c r="F106" t="s">
        <v>310</v>
      </c>
    </row>
    <row r="107" spans="1:6" ht="12.75">
      <c r="A107" s="1" t="s">
        <v>29</v>
      </c>
      <c r="B107" s="1">
        <v>1</v>
      </c>
      <c r="C107" t="s">
        <v>190</v>
      </c>
      <c r="D107" t="s">
        <v>371</v>
      </c>
      <c r="E107" t="s">
        <v>282</v>
      </c>
      <c r="F107" t="s">
        <v>309</v>
      </c>
    </row>
    <row r="108" spans="1:6" ht="12.75">
      <c r="A108" s="1" t="s">
        <v>29</v>
      </c>
      <c r="B108" s="1">
        <v>1</v>
      </c>
      <c r="C108" t="s">
        <v>190</v>
      </c>
      <c r="D108" t="s">
        <v>357</v>
      </c>
      <c r="E108" t="s">
        <v>263</v>
      </c>
      <c r="F108" t="s">
        <v>309</v>
      </c>
    </row>
    <row r="109" spans="1:6" ht="12.75">
      <c r="A109" s="1" t="s">
        <v>29</v>
      </c>
      <c r="B109" s="1">
        <v>1</v>
      </c>
      <c r="C109" t="s">
        <v>190</v>
      </c>
      <c r="D109" t="s">
        <v>304</v>
      </c>
      <c r="E109" t="s">
        <v>260</v>
      </c>
      <c r="F109" t="s">
        <v>309</v>
      </c>
    </row>
    <row r="110" spans="1:6" ht="12.75">
      <c r="A110" s="1" t="s">
        <v>29</v>
      </c>
      <c r="B110" s="1">
        <v>1</v>
      </c>
      <c r="C110" t="s">
        <v>190</v>
      </c>
      <c r="D110" t="s">
        <v>349</v>
      </c>
      <c r="E110" t="s">
        <v>260</v>
      </c>
      <c r="F110" t="s">
        <v>310</v>
      </c>
    </row>
    <row r="111" spans="1:6" ht="12.75">
      <c r="A111" s="1" t="s">
        <v>31</v>
      </c>
      <c r="B111" s="1">
        <v>1</v>
      </c>
      <c r="C111" t="s">
        <v>12</v>
      </c>
      <c r="D111" t="s">
        <v>372</v>
      </c>
      <c r="E111" t="s">
        <v>263</v>
      </c>
      <c r="F111" t="s">
        <v>309</v>
      </c>
    </row>
    <row r="112" spans="1:6" ht="12.75">
      <c r="A112" s="1" t="s">
        <v>31</v>
      </c>
      <c r="B112" s="1">
        <v>1</v>
      </c>
      <c r="C112" t="s">
        <v>12</v>
      </c>
      <c r="D112" t="s">
        <v>373</v>
      </c>
      <c r="E112" t="s">
        <v>260</v>
      </c>
      <c r="F112" t="s">
        <v>309</v>
      </c>
    </row>
    <row r="113" spans="1:6" ht="12.75">
      <c r="A113" s="1" t="s">
        <v>31</v>
      </c>
      <c r="B113" s="1">
        <v>1</v>
      </c>
      <c r="C113" t="s">
        <v>12</v>
      </c>
      <c r="D113" t="s">
        <v>374</v>
      </c>
      <c r="E113" t="s">
        <v>263</v>
      </c>
      <c r="F113" t="s">
        <v>310</v>
      </c>
    </row>
    <row r="114" spans="1:6" ht="12.75">
      <c r="A114" s="1" t="s">
        <v>31</v>
      </c>
      <c r="B114" s="1">
        <v>1</v>
      </c>
      <c r="C114" t="s">
        <v>12</v>
      </c>
      <c r="D114" t="s">
        <v>375</v>
      </c>
      <c r="E114" t="s">
        <v>263</v>
      </c>
      <c r="F114" t="s">
        <v>310</v>
      </c>
    </row>
    <row r="115" spans="1:6" ht="12.75">
      <c r="A115" s="1" t="s">
        <v>31</v>
      </c>
      <c r="B115" s="1">
        <v>1</v>
      </c>
      <c r="C115" t="s">
        <v>296</v>
      </c>
      <c r="D115" t="s">
        <v>376</v>
      </c>
      <c r="E115" t="s">
        <v>260</v>
      </c>
      <c r="F115" t="s">
        <v>309</v>
      </c>
    </row>
    <row r="116" spans="1:6" ht="12.75">
      <c r="A116" s="1" t="s">
        <v>31</v>
      </c>
      <c r="B116" s="1">
        <v>1</v>
      </c>
      <c r="C116" t="s">
        <v>296</v>
      </c>
      <c r="D116" t="s">
        <v>317</v>
      </c>
      <c r="E116" t="s">
        <v>263</v>
      </c>
      <c r="F116" t="s">
        <v>310</v>
      </c>
    </row>
    <row r="117" spans="1:6" ht="12.75">
      <c r="A117" s="1" t="s">
        <v>31</v>
      </c>
      <c r="B117" s="1">
        <v>1</v>
      </c>
      <c r="C117" t="s">
        <v>296</v>
      </c>
      <c r="D117" t="s">
        <v>377</v>
      </c>
      <c r="E117" t="s">
        <v>260</v>
      </c>
      <c r="F117" t="s">
        <v>310</v>
      </c>
    </row>
    <row r="118" spans="1:6" ht="12.75">
      <c r="A118" s="1" t="s">
        <v>31</v>
      </c>
      <c r="B118" s="1">
        <v>2</v>
      </c>
      <c r="C118" t="s">
        <v>298</v>
      </c>
      <c r="D118" t="s">
        <v>302</v>
      </c>
      <c r="E118" t="s">
        <v>263</v>
      </c>
      <c r="F118" t="s">
        <v>309</v>
      </c>
    </row>
    <row r="119" spans="1:6" ht="12.75">
      <c r="A119" s="1" t="s">
        <v>31</v>
      </c>
      <c r="B119" s="1">
        <v>1</v>
      </c>
      <c r="C119" t="s">
        <v>298</v>
      </c>
      <c r="D119" t="s">
        <v>302</v>
      </c>
      <c r="E119" t="s">
        <v>260</v>
      </c>
      <c r="F119" t="s">
        <v>309</v>
      </c>
    </row>
    <row r="120" spans="1:6" ht="12.75">
      <c r="A120" s="1" t="s">
        <v>31</v>
      </c>
      <c r="B120" s="1">
        <v>1</v>
      </c>
      <c r="C120" t="s">
        <v>298</v>
      </c>
      <c r="D120" t="s">
        <v>378</v>
      </c>
      <c r="E120" t="s">
        <v>260</v>
      </c>
      <c r="F120" t="s">
        <v>309</v>
      </c>
    </row>
    <row r="121" spans="1:6" ht="12.75">
      <c r="A121" s="1" t="s">
        <v>31</v>
      </c>
      <c r="B121" s="1">
        <v>3</v>
      </c>
      <c r="C121" t="s">
        <v>298</v>
      </c>
      <c r="D121" t="s">
        <v>302</v>
      </c>
      <c r="E121" t="s">
        <v>260</v>
      </c>
      <c r="F121" t="s">
        <v>310</v>
      </c>
    </row>
    <row r="122" spans="1:6" ht="12.75">
      <c r="A122" s="1" t="s">
        <v>31</v>
      </c>
      <c r="B122" s="1">
        <v>1</v>
      </c>
      <c r="C122" t="s">
        <v>379</v>
      </c>
      <c r="D122" t="s">
        <v>380</v>
      </c>
      <c r="E122" t="s">
        <v>282</v>
      </c>
      <c r="F122" t="s">
        <v>310</v>
      </c>
    </row>
    <row r="123" spans="1:6" ht="12.75">
      <c r="A123" s="1" t="s">
        <v>31</v>
      </c>
      <c r="B123" s="1">
        <v>1</v>
      </c>
      <c r="C123" t="s">
        <v>379</v>
      </c>
      <c r="D123" t="s">
        <v>381</v>
      </c>
      <c r="E123" t="s">
        <v>263</v>
      </c>
      <c r="F123" t="s">
        <v>310</v>
      </c>
    </row>
    <row r="124" spans="1:6" ht="12.75">
      <c r="A124" s="1" t="s">
        <v>31</v>
      </c>
      <c r="B124" s="1">
        <v>1</v>
      </c>
      <c r="C124" t="s">
        <v>382</v>
      </c>
      <c r="D124" t="s">
        <v>383</v>
      </c>
      <c r="E124" t="s">
        <v>263</v>
      </c>
      <c r="F124" t="s">
        <v>309</v>
      </c>
    </row>
    <row r="125" spans="1:6" ht="12.75">
      <c r="A125" s="1" t="s">
        <v>31</v>
      </c>
      <c r="B125" s="1">
        <v>1</v>
      </c>
      <c r="C125" t="s">
        <v>382</v>
      </c>
      <c r="D125" t="s">
        <v>384</v>
      </c>
      <c r="E125" t="s">
        <v>306</v>
      </c>
      <c r="F125" t="s">
        <v>310</v>
      </c>
    </row>
    <row r="126" spans="1:6" ht="12.75">
      <c r="A126" s="1" t="s">
        <v>385</v>
      </c>
      <c r="B126" s="1">
        <v>1</v>
      </c>
      <c r="C126" t="s">
        <v>224</v>
      </c>
      <c r="D126" t="s">
        <v>386</v>
      </c>
      <c r="E126" t="s">
        <v>260</v>
      </c>
      <c r="F126" t="s">
        <v>309</v>
      </c>
    </row>
    <row r="127" spans="1:2" ht="12.75">
      <c r="A127" s="1"/>
      <c r="B127" s="4">
        <f>SUM(B4:B126)</f>
        <v>190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2" fitToWidth="1" horizontalDpi="600" verticalDpi="600" orientation="portrait" paperSize="9" scale="94" r:id="rId1"/>
  <headerFooter alignWithMargins="0">
    <oddHeader>&amp;C&amp;"Arial,Fett"&amp;12&amp;EZuordnung von Hilfen zu den Trägern - RSD A - Juni 2007</oddHeader>
    <oddFooter>&amp;CSeite &amp;P von &amp;N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9" width="8.28125" style="0" customWidth="1"/>
    <col min="10" max="10" width="19.140625" style="0" customWidth="1"/>
    <col min="12" max="12" width="2.28125" style="0" customWidth="1"/>
  </cols>
  <sheetData>
    <row r="1" spans="1:8" ht="15">
      <c r="A1" s="21" t="s">
        <v>115</v>
      </c>
      <c r="D1" s="80" t="s">
        <v>232</v>
      </c>
      <c r="E1" s="37"/>
      <c r="F1" s="29" t="s">
        <v>53</v>
      </c>
      <c r="G1" s="29" t="s">
        <v>132</v>
      </c>
      <c r="H1"/>
    </row>
    <row r="2" spans="1:11" ht="12.75">
      <c r="A2" s="4" t="s">
        <v>136</v>
      </c>
      <c r="B2" s="4" t="s">
        <v>0</v>
      </c>
      <c r="D2" s="4" t="s">
        <v>233</v>
      </c>
      <c r="E2" s="29"/>
      <c r="F2" s="29" t="s">
        <v>130</v>
      </c>
      <c r="G2" s="29" t="s">
        <v>133</v>
      </c>
      <c r="H2"/>
      <c r="I2" s="3" t="s">
        <v>140</v>
      </c>
      <c r="J2" s="1"/>
      <c r="K2" s="4" t="s">
        <v>139</v>
      </c>
    </row>
    <row r="3" spans="1:11" ht="12.75">
      <c r="A3" s="4" t="s">
        <v>137</v>
      </c>
      <c r="B3" s="4"/>
      <c r="C3" s="4" t="s">
        <v>229</v>
      </c>
      <c r="D3" s="4" t="s">
        <v>230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9</v>
      </c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9</v>
      </c>
      <c r="D5" s="42"/>
      <c r="E5" s="36">
        <f aca="true" t="shared" si="0" ref="E5:E11">SUM(C5:D5)</f>
        <v>9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>
        <v>5216.33</v>
      </c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>
        <v>2</v>
      </c>
      <c r="E7" s="36">
        <f t="shared" si="0"/>
        <v>2</v>
      </c>
      <c r="F7" s="36">
        <v>2</v>
      </c>
      <c r="G7" s="36">
        <f>SUM(E7-F7)</f>
        <v>0</v>
      </c>
      <c r="H7" t="s">
        <v>58</v>
      </c>
      <c r="I7" s="21" t="s">
        <v>143</v>
      </c>
      <c r="J7" s="1" t="s">
        <v>48</v>
      </c>
      <c r="K7" s="27">
        <v>333.75</v>
      </c>
      <c r="L7" t="s">
        <v>91</v>
      </c>
    </row>
    <row r="8" spans="1:12" ht="12.75">
      <c r="A8" s="21" t="s">
        <v>10</v>
      </c>
      <c r="B8" t="s">
        <v>138</v>
      </c>
      <c r="C8" s="41"/>
      <c r="D8" s="42"/>
      <c r="E8" s="36">
        <f t="shared" si="0"/>
        <v>0</v>
      </c>
      <c r="F8" s="36">
        <v>2</v>
      </c>
      <c r="G8" s="36">
        <f>SUM(E8+E9+E11-F8)</f>
        <v>-1</v>
      </c>
      <c r="H8" t="s">
        <v>59</v>
      </c>
      <c r="I8" s="21" t="s">
        <v>144</v>
      </c>
      <c r="J8" s="1" t="s">
        <v>160</v>
      </c>
      <c r="K8" s="27">
        <v>5228.61</v>
      </c>
      <c r="L8" t="s">
        <v>91</v>
      </c>
    </row>
    <row r="9" spans="1:12" ht="12.75">
      <c r="A9" s="21" t="s">
        <v>10</v>
      </c>
      <c r="B9" t="s">
        <v>135</v>
      </c>
      <c r="C9" s="41"/>
      <c r="D9" s="42">
        <v>1</v>
      </c>
      <c r="E9" s="36">
        <f t="shared" si="0"/>
        <v>1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/>
      <c r="L9" t="s">
        <v>91</v>
      </c>
    </row>
    <row r="10" spans="1:12" ht="12.75">
      <c r="A10" s="21" t="s">
        <v>75</v>
      </c>
      <c r="B10" t="s">
        <v>76</v>
      </c>
      <c r="C10" s="41">
        <v>1</v>
      </c>
      <c r="D10" s="42">
        <v>2</v>
      </c>
      <c r="E10" s="36">
        <f t="shared" si="0"/>
        <v>3</v>
      </c>
      <c r="F10" s="36">
        <v>2</v>
      </c>
      <c r="G10" s="36">
        <f>SUM(E10-F10)</f>
        <v>1</v>
      </c>
      <c r="H10" t="s">
        <v>58</v>
      </c>
      <c r="I10" s="21" t="s">
        <v>145</v>
      </c>
      <c r="J10" s="1" t="s">
        <v>77</v>
      </c>
      <c r="K10" s="27">
        <v>2652.16</v>
      </c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9</v>
      </c>
      <c r="D13" s="42">
        <v>4</v>
      </c>
      <c r="E13" s="36">
        <f aca="true" t="shared" si="1" ref="E13:E21">SUM(C13:D13)</f>
        <v>13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1822.27</v>
      </c>
      <c r="L13" t="s">
        <v>91</v>
      </c>
    </row>
    <row r="14" spans="1:12" ht="12.75">
      <c r="A14" s="21" t="s">
        <v>183</v>
      </c>
      <c r="B14" t="s">
        <v>244</v>
      </c>
      <c r="C14" s="41"/>
      <c r="D14" s="42"/>
      <c r="E14" s="36">
        <f>SUM(C14:D14)</f>
        <v>0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243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3</v>
      </c>
      <c r="D15" s="42"/>
      <c r="E15" s="36">
        <f t="shared" si="1"/>
        <v>3</v>
      </c>
      <c r="F15" s="36">
        <v>3</v>
      </c>
      <c r="G15" s="36">
        <f aca="true" t="shared" si="2" ref="G15:G21">SUM(E15-F15)</f>
        <v>0</v>
      </c>
      <c r="H15" t="s">
        <v>58</v>
      </c>
      <c r="I15" s="21" t="s">
        <v>147</v>
      </c>
      <c r="J15" s="1" t="s">
        <v>34</v>
      </c>
      <c r="K15" s="27">
        <v>807.04</v>
      </c>
      <c r="L15" t="s">
        <v>91</v>
      </c>
    </row>
    <row r="16" spans="1:12" ht="12.75">
      <c r="A16" s="21" t="s">
        <v>15</v>
      </c>
      <c r="B16" t="s">
        <v>16</v>
      </c>
      <c r="C16" s="41">
        <v>5</v>
      </c>
      <c r="D16" s="42">
        <v>2</v>
      </c>
      <c r="E16" s="36">
        <f t="shared" si="1"/>
        <v>7</v>
      </c>
      <c r="F16" s="36">
        <v>8</v>
      </c>
      <c r="G16" s="36">
        <f t="shared" si="2"/>
        <v>-1</v>
      </c>
      <c r="H16" t="s">
        <v>58</v>
      </c>
      <c r="I16" s="21" t="s">
        <v>148</v>
      </c>
      <c r="J16" s="1" t="s">
        <v>36</v>
      </c>
      <c r="K16" s="27">
        <v>2970.44</v>
      </c>
      <c r="L16" t="s">
        <v>91</v>
      </c>
    </row>
    <row r="17" spans="1:12" ht="12.75">
      <c r="A17" s="21" t="s">
        <v>17</v>
      </c>
      <c r="B17" t="s">
        <v>18</v>
      </c>
      <c r="C17" s="41">
        <v>19</v>
      </c>
      <c r="D17" s="42">
        <v>19</v>
      </c>
      <c r="E17" s="36">
        <f t="shared" si="1"/>
        <v>38</v>
      </c>
      <c r="F17" s="36">
        <v>47</v>
      </c>
      <c r="G17" s="36">
        <f>SUM(E17+E18-F17)</f>
        <v>-8</v>
      </c>
      <c r="H17" t="s">
        <v>58</v>
      </c>
      <c r="I17" s="21" t="s">
        <v>149</v>
      </c>
      <c r="J17" s="1" t="s">
        <v>37</v>
      </c>
      <c r="K17" s="27">
        <v>32910.96</v>
      </c>
      <c r="L17" t="s">
        <v>91</v>
      </c>
    </row>
    <row r="18" spans="1:12" ht="12.75">
      <c r="A18" s="21" t="s">
        <v>183</v>
      </c>
      <c r="B18" t="s">
        <v>185</v>
      </c>
      <c r="C18" s="41">
        <v>1</v>
      </c>
      <c r="D18" s="42"/>
      <c r="E18" s="36">
        <f t="shared" si="1"/>
        <v>1</v>
      </c>
      <c r="F18" s="36" t="s">
        <v>169</v>
      </c>
      <c r="G18" s="36" t="s">
        <v>248</v>
      </c>
      <c r="H18" t="s">
        <v>58</v>
      </c>
      <c r="I18" s="33" t="s">
        <v>149</v>
      </c>
      <c r="J18" s="1" t="s">
        <v>182</v>
      </c>
      <c r="K18" s="27"/>
      <c r="L18" t="s">
        <v>91</v>
      </c>
    </row>
    <row r="19" spans="1:12" ht="12.75">
      <c r="A19" s="21" t="s">
        <v>183</v>
      </c>
      <c r="B19" t="s">
        <v>211</v>
      </c>
      <c r="C19" s="41"/>
      <c r="D19" s="42"/>
      <c r="E19" s="36">
        <f t="shared" si="1"/>
        <v>0</v>
      </c>
      <c r="F19" s="36" t="s">
        <v>169</v>
      </c>
      <c r="G19" s="36" t="s">
        <v>249</v>
      </c>
      <c r="H19" t="s">
        <v>59</v>
      </c>
      <c r="I19" s="33" t="s">
        <v>155</v>
      </c>
      <c r="J19" s="1" t="s">
        <v>210</v>
      </c>
      <c r="K19" s="27"/>
      <c r="L19" t="s">
        <v>91</v>
      </c>
    </row>
    <row r="20" spans="1:12" ht="12.75">
      <c r="A20" s="21" t="s">
        <v>183</v>
      </c>
      <c r="B20" t="s">
        <v>186</v>
      </c>
      <c r="C20" s="41">
        <v>1</v>
      </c>
      <c r="D20" s="42"/>
      <c r="E20" s="36">
        <f t="shared" si="1"/>
        <v>1</v>
      </c>
      <c r="F20" s="36"/>
      <c r="G20" s="36" t="s">
        <v>165</v>
      </c>
      <c r="H20" t="s">
        <v>58</v>
      </c>
      <c r="I20" s="1" t="s">
        <v>146</v>
      </c>
      <c r="J20" s="1" t="s">
        <v>184</v>
      </c>
      <c r="K20" s="27">
        <v>1490.76</v>
      </c>
      <c r="L20" t="s">
        <v>91</v>
      </c>
    </row>
    <row r="21" spans="1:12" ht="12.75">
      <c r="A21" s="21" t="s">
        <v>187</v>
      </c>
      <c r="B21" t="s">
        <v>228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250</v>
      </c>
      <c r="J21" s="1" t="s">
        <v>188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10</v>
      </c>
      <c r="D23" s="42">
        <v>4</v>
      </c>
      <c r="E23" s="36">
        <f>SUM(C23:D23)</f>
        <v>14</v>
      </c>
      <c r="F23" s="36">
        <v>15</v>
      </c>
      <c r="G23" s="36">
        <f>SUM(E23+E26-F23)</f>
        <v>-1</v>
      </c>
      <c r="H23" t="s">
        <v>57</v>
      </c>
      <c r="I23" s="21" t="s">
        <v>150</v>
      </c>
      <c r="J23" s="1" t="s">
        <v>38</v>
      </c>
      <c r="K23" s="27">
        <v>3805.18</v>
      </c>
      <c r="L23" t="s">
        <v>91</v>
      </c>
    </row>
    <row r="24" spans="1:12" ht="12.75">
      <c r="A24" s="21" t="s">
        <v>19</v>
      </c>
      <c r="B24" t="s">
        <v>193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251</v>
      </c>
      <c r="H24" t="s">
        <v>57</v>
      </c>
      <c r="I24" s="33" t="s">
        <v>150</v>
      </c>
      <c r="J24" s="1" t="s">
        <v>197</v>
      </c>
      <c r="K24" s="27"/>
      <c r="L24" t="s">
        <v>91</v>
      </c>
    </row>
    <row r="25" spans="1:12" ht="12.75">
      <c r="A25" s="21" t="s">
        <v>19</v>
      </c>
      <c r="B25" t="s">
        <v>195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251</v>
      </c>
      <c r="H25" t="s">
        <v>57</v>
      </c>
      <c r="I25" s="33" t="s">
        <v>150</v>
      </c>
      <c r="J25" s="1" t="s">
        <v>198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251</v>
      </c>
      <c r="H26" t="s">
        <v>57</v>
      </c>
      <c r="I26" s="33" t="s">
        <v>150</v>
      </c>
      <c r="J26" s="1" t="s">
        <v>199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204</v>
      </c>
      <c r="C28" s="41">
        <v>7</v>
      </c>
      <c r="D28" s="42">
        <v>9</v>
      </c>
      <c r="E28" s="36">
        <f aca="true" t="shared" si="3" ref="E28:E33">SUM(C28:D28)</f>
        <v>16</v>
      </c>
      <c r="F28" s="36">
        <v>36</v>
      </c>
      <c r="G28" s="36">
        <f>SUM(E28+E29+E30+E31+E32+E33-F28)</f>
        <v>-11</v>
      </c>
      <c r="H28" t="s">
        <v>59</v>
      </c>
      <c r="I28" s="21" t="s">
        <v>151</v>
      </c>
      <c r="J28" s="1" t="s">
        <v>49</v>
      </c>
      <c r="K28" s="27">
        <v>16113.61</v>
      </c>
      <c r="L28" t="s">
        <v>91</v>
      </c>
    </row>
    <row r="29" spans="1:12" ht="12.75">
      <c r="A29" s="21" t="s">
        <v>21</v>
      </c>
      <c r="B29" t="s">
        <v>206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207</v>
      </c>
      <c r="K29" s="27">
        <v>9225.82</v>
      </c>
      <c r="L29" t="s">
        <v>91</v>
      </c>
    </row>
    <row r="30" spans="1:12" ht="12.75">
      <c r="A30" s="21" t="s">
        <v>21</v>
      </c>
      <c r="B30" t="s">
        <v>240</v>
      </c>
      <c r="C30" s="41">
        <v>3</v>
      </c>
      <c r="D30" s="42">
        <v>3</v>
      </c>
      <c r="E30" s="36">
        <f t="shared" si="3"/>
        <v>6</v>
      </c>
      <c r="F30" s="36" t="s">
        <v>169</v>
      </c>
      <c r="G30" s="36" t="s">
        <v>166</v>
      </c>
      <c r="H30"/>
      <c r="I30" s="33" t="s">
        <v>151</v>
      </c>
      <c r="J30" s="1" t="s">
        <v>237</v>
      </c>
      <c r="K30" s="27">
        <v>2877.08</v>
      </c>
      <c r="L30" t="s">
        <v>91</v>
      </c>
    </row>
    <row r="31" spans="1:12" ht="12.75">
      <c r="A31" s="21" t="s">
        <v>21</v>
      </c>
      <c r="B31" t="s">
        <v>205</v>
      </c>
      <c r="C31" s="41">
        <v>1</v>
      </c>
      <c r="D31" s="42">
        <v>2</v>
      </c>
      <c r="E31" s="36">
        <f t="shared" si="3"/>
        <v>3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>
        <v>3703.23</v>
      </c>
      <c r="L31" t="s">
        <v>91</v>
      </c>
    </row>
    <row r="32" spans="1:12" ht="12.75">
      <c r="A32" s="21" t="s">
        <v>21</v>
      </c>
      <c r="B32" t="s">
        <v>241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/>
      <c r="I32" s="33" t="s">
        <v>151</v>
      </c>
      <c r="J32" s="1" t="s">
        <v>238</v>
      </c>
      <c r="K32" s="27"/>
      <c r="L32" t="s">
        <v>91</v>
      </c>
    </row>
    <row r="33" spans="1:12" ht="12.75">
      <c r="A33" s="21" t="s">
        <v>21</v>
      </c>
      <c r="B33" t="s">
        <v>242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/>
      <c r="I33" s="33" t="s">
        <v>151</v>
      </c>
      <c r="J33" s="1" t="s">
        <v>239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3876.1</v>
      </c>
      <c r="L34" t="s">
        <v>91</v>
      </c>
    </row>
    <row r="35" spans="1:12" ht="12.75">
      <c r="A35" s="21" t="s">
        <v>21</v>
      </c>
      <c r="B35" t="s">
        <v>193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194</v>
      </c>
      <c r="K35" s="27">
        <v>133</v>
      </c>
      <c r="L35" t="s">
        <v>91</v>
      </c>
    </row>
    <row r="36" spans="1:12" ht="12.75">
      <c r="A36" s="21" t="s">
        <v>21</v>
      </c>
      <c r="B36" t="s">
        <v>195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196</v>
      </c>
      <c r="K36" s="27">
        <v>6.6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3</v>
      </c>
      <c r="D38" s="42">
        <v>9</v>
      </c>
      <c r="E38" s="36">
        <f aca="true" t="shared" si="4" ref="E38:E45">SUM(C38:D38)</f>
        <v>12</v>
      </c>
      <c r="F38" s="36">
        <v>15</v>
      </c>
      <c r="G38" s="36">
        <f>SUM(E38+E42+E53-F38)</f>
        <v>-3</v>
      </c>
      <c r="H38" t="s">
        <v>59</v>
      </c>
      <c r="I38" s="21" t="s">
        <v>152</v>
      </c>
      <c r="J38" s="1" t="s">
        <v>167</v>
      </c>
      <c r="K38" s="27">
        <v>35442.51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/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>
        <v>8</v>
      </c>
      <c r="D40" s="42">
        <v>6</v>
      </c>
      <c r="E40" s="36">
        <f t="shared" si="4"/>
        <v>14</v>
      </c>
      <c r="F40" s="36">
        <v>11</v>
      </c>
      <c r="G40" s="36">
        <f>SUM(E40+E51-F40)</f>
        <v>3</v>
      </c>
      <c r="H40" t="s">
        <v>59</v>
      </c>
      <c r="I40" s="21" t="s">
        <v>154</v>
      </c>
      <c r="J40" s="1" t="s">
        <v>42</v>
      </c>
      <c r="K40" s="27">
        <v>29889.69</v>
      </c>
      <c r="L40" t="s">
        <v>91</v>
      </c>
    </row>
    <row r="41" spans="1:12" ht="12.75">
      <c r="A41" s="21" t="s">
        <v>22</v>
      </c>
      <c r="B41" t="s">
        <v>26</v>
      </c>
      <c r="C41" s="41">
        <v>28</v>
      </c>
      <c r="D41" s="42">
        <v>25</v>
      </c>
      <c r="E41" s="36">
        <f t="shared" si="4"/>
        <v>53</v>
      </c>
      <c r="F41" s="36">
        <v>54</v>
      </c>
      <c r="G41" s="36">
        <f>SUM(E41+E19+E49-F41)</f>
        <v>-1</v>
      </c>
      <c r="H41" t="s">
        <v>59</v>
      </c>
      <c r="I41" s="21" t="s">
        <v>155</v>
      </c>
      <c r="J41" s="1" t="s">
        <v>43</v>
      </c>
      <c r="K41" s="27">
        <v>123857.89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248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3</v>
      </c>
      <c r="D43" s="42">
        <v>3</v>
      </c>
      <c r="E43" s="36">
        <f t="shared" si="4"/>
        <v>6</v>
      </c>
      <c r="F43" s="36">
        <v>10</v>
      </c>
      <c r="G43" s="36">
        <f>SUM(E43+E50-F43)</f>
        <v>-4</v>
      </c>
      <c r="H43" t="s">
        <v>59</v>
      </c>
      <c r="I43" s="21" t="s">
        <v>156</v>
      </c>
      <c r="J43" s="1" t="s">
        <v>44</v>
      </c>
      <c r="K43" s="27">
        <v>17889.5</v>
      </c>
      <c r="L43" t="s">
        <v>91</v>
      </c>
    </row>
    <row r="44" spans="1:12" ht="12.75">
      <c r="A44" s="21" t="s">
        <v>29</v>
      </c>
      <c r="B44" t="s">
        <v>69</v>
      </c>
      <c r="C44" s="41">
        <v>1</v>
      </c>
      <c r="D44" s="42">
        <v>1</v>
      </c>
      <c r="E44" s="36">
        <f t="shared" si="4"/>
        <v>2</v>
      </c>
      <c r="F44" s="36">
        <v>1</v>
      </c>
      <c r="G44" s="36">
        <f>SUM(E44-F44)</f>
        <v>1</v>
      </c>
      <c r="H44" t="s">
        <v>58</v>
      </c>
      <c r="I44" s="21" t="s">
        <v>157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/>
      <c r="D45" s="42"/>
      <c r="E45" s="36">
        <f t="shared" si="4"/>
        <v>0</v>
      </c>
      <c r="F45" s="36">
        <v>1</v>
      </c>
      <c r="G45" s="36">
        <f>SUM(E45-F45)</f>
        <v>-1</v>
      </c>
      <c r="H45" t="s">
        <v>59</v>
      </c>
      <c r="I45" s="21" t="s">
        <v>158</v>
      </c>
      <c r="J45" s="1" t="s">
        <v>46</v>
      </c>
      <c r="K45" s="27">
        <v>1568.56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4</v>
      </c>
      <c r="D47" s="42">
        <v>2</v>
      </c>
      <c r="E47" s="36">
        <f aca="true" t="shared" si="5" ref="E47:E55">SUM(C47:D47)</f>
        <v>6</v>
      </c>
      <c r="F47" s="36">
        <v>32</v>
      </c>
      <c r="G47" s="36">
        <f>SUM(E47+E13+E14+E20+E54+E55-F47)</f>
        <v>-2</v>
      </c>
      <c r="H47" t="s">
        <v>58</v>
      </c>
      <c r="I47" s="21" t="s">
        <v>146</v>
      </c>
      <c r="J47" s="1" t="s">
        <v>164</v>
      </c>
      <c r="K47" s="27"/>
      <c r="L47" t="s">
        <v>91</v>
      </c>
    </row>
    <row r="48" spans="1:12" ht="12.75">
      <c r="A48" s="21" t="s">
        <v>31</v>
      </c>
      <c r="B48" t="s">
        <v>203</v>
      </c>
      <c r="C48" s="41"/>
      <c r="D48" s="42"/>
      <c r="E48" s="36">
        <f t="shared" si="5"/>
        <v>0</v>
      </c>
      <c r="F48" s="36" t="s">
        <v>169</v>
      </c>
      <c r="G48" s="36" t="s">
        <v>252</v>
      </c>
      <c r="H48" t="s">
        <v>59</v>
      </c>
      <c r="I48" s="33" t="s">
        <v>158</v>
      </c>
      <c r="J48" s="1" t="s">
        <v>191</v>
      </c>
      <c r="K48" s="27"/>
      <c r="L48" t="s">
        <v>91</v>
      </c>
    </row>
    <row r="49" spans="1:12" ht="12.75">
      <c r="A49" s="21" t="s">
        <v>31</v>
      </c>
      <c r="B49" t="s">
        <v>217</v>
      </c>
      <c r="C49" s="41"/>
      <c r="D49" s="42"/>
      <c r="E49" s="36">
        <f t="shared" si="5"/>
        <v>0</v>
      </c>
      <c r="F49" s="36" t="s">
        <v>169</v>
      </c>
      <c r="G49" s="36" t="s">
        <v>249</v>
      </c>
      <c r="H49" t="s">
        <v>59</v>
      </c>
      <c r="I49" s="33" t="s">
        <v>155</v>
      </c>
      <c r="J49" s="1" t="s">
        <v>212</v>
      </c>
      <c r="K49" s="27">
        <v>4850.31</v>
      </c>
      <c r="L49" t="s">
        <v>91</v>
      </c>
    </row>
    <row r="50" spans="1:12" ht="12.75">
      <c r="A50" s="21" t="s">
        <v>31</v>
      </c>
      <c r="B50" t="s">
        <v>218</v>
      </c>
      <c r="C50" s="41"/>
      <c r="D50" s="42"/>
      <c r="E50" s="36">
        <f t="shared" si="5"/>
        <v>0</v>
      </c>
      <c r="F50" s="36" t="s">
        <v>169</v>
      </c>
      <c r="G50" s="36" t="s">
        <v>253</v>
      </c>
      <c r="H50" t="s">
        <v>59</v>
      </c>
      <c r="I50" s="33" t="s">
        <v>156</v>
      </c>
      <c r="J50" s="1" t="s">
        <v>213</v>
      </c>
      <c r="K50" s="27"/>
      <c r="L50" t="s">
        <v>91</v>
      </c>
    </row>
    <row r="51" spans="1:12" ht="12.75">
      <c r="A51" s="21" t="s">
        <v>31</v>
      </c>
      <c r="B51" t="s">
        <v>219</v>
      </c>
      <c r="C51" s="41"/>
      <c r="D51" s="42"/>
      <c r="E51" s="36">
        <f t="shared" si="5"/>
        <v>0</v>
      </c>
      <c r="F51" s="36" t="s">
        <v>169</v>
      </c>
      <c r="G51" s="36" t="s">
        <v>254</v>
      </c>
      <c r="H51" t="s">
        <v>59</v>
      </c>
      <c r="I51" s="33" t="s">
        <v>154</v>
      </c>
      <c r="J51" s="1" t="s">
        <v>214</v>
      </c>
      <c r="K51" s="27"/>
      <c r="L51" t="s">
        <v>91</v>
      </c>
    </row>
    <row r="52" spans="1:12" ht="12.75">
      <c r="A52" s="21" t="s">
        <v>31</v>
      </c>
      <c r="B52" t="s">
        <v>220</v>
      </c>
      <c r="C52" s="41"/>
      <c r="D52" s="42"/>
      <c r="E52" s="36">
        <f t="shared" si="5"/>
        <v>0</v>
      </c>
      <c r="F52" s="36" t="s">
        <v>169</v>
      </c>
      <c r="G52" s="36" t="s">
        <v>255</v>
      </c>
      <c r="H52" t="s">
        <v>59</v>
      </c>
      <c r="I52" s="33" t="s">
        <v>153</v>
      </c>
      <c r="J52" s="1" t="s">
        <v>215</v>
      </c>
      <c r="K52" s="27"/>
      <c r="L52" t="s">
        <v>91</v>
      </c>
    </row>
    <row r="53" spans="1:12" ht="12.75">
      <c r="A53" s="21" t="s">
        <v>31</v>
      </c>
      <c r="B53" t="s">
        <v>221</v>
      </c>
      <c r="C53" s="41"/>
      <c r="D53" s="42"/>
      <c r="E53" s="36">
        <f t="shared" si="5"/>
        <v>0</v>
      </c>
      <c r="F53" s="36" t="s">
        <v>169</v>
      </c>
      <c r="G53" s="36" t="s">
        <v>248</v>
      </c>
      <c r="H53" t="s">
        <v>59</v>
      </c>
      <c r="I53" s="1" t="s">
        <v>152</v>
      </c>
      <c r="J53" s="1" t="s">
        <v>216</v>
      </c>
      <c r="K53" s="27"/>
      <c r="L53" t="s">
        <v>91</v>
      </c>
    </row>
    <row r="54" spans="1:12" ht="12.75">
      <c r="A54" s="21" t="s">
        <v>31</v>
      </c>
      <c r="B54" t="s">
        <v>246</v>
      </c>
      <c r="C54" s="41">
        <v>2</v>
      </c>
      <c r="D54" s="42"/>
      <c r="E54" s="36">
        <f t="shared" si="5"/>
        <v>2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247</v>
      </c>
      <c r="K54" s="27">
        <v>1911.02</v>
      </c>
      <c r="L54" t="s">
        <v>91</v>
      </c>
    </row>
    <row r="55" spans="1:12" ht="12.75">
      <c r="A55" s="21" t="s">
        <v>31</v>
      </c>
      <c r="B55" t="s">
        <v>257</v>
      </c>
      <c r="C55" s="41">
        <v>4</v>
      </c>
      <c r="D55" s="42">
        <v>4</v>
      </c>
      <c r="E55" s="36">
        <f t="shared" si="5"/>
        <v>8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256</v>
      </c>
      <c r="K55" s="27">
        <v>1017.62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223</v>
      </c>
      <c r="C57" s="41"/>
      <c r="D57" s="42"/>
      <c r="E57" s="36">
        <f>SUM(C57:D57)</f>
        <v>0</v>
      </c>
      <c r="F57" s="36"/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.75">
      <c r="A58" s="21" t="s">
        <v>225</v>
      </c>
      <c r="B58" t="s">
        <v>224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>
        <v>1642.12</v>
      </c>
      <c r="L58" t="s">
        <v>91</v>
      </c>
    </row>
    <row r="59" spans="1:12" ht="12.75">
      <c r="A59" s="21" t="s">
        <v>81</v>
      </c>
      <c r="B59" t="s">
        <v>201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226</v>
      </c>
      <c r="K59" s="27"/>
      <c r="L59" t="s">
        <v>91</v>
      </c>
    </row>
    <row r="60" spans="1:12" ht="12.75">
      <c r="A60" s="21" t="s">
        <v>81</v>
      </c>
      <c r="B60" t="s">
        <v>202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227</v>
      </c>
      <c r="K60" s="27"/>
      <c r="L60" t="s">
        <v>91</v>
      </c>
    </row>
    <row r="61" spans="1:12" ht="12.75">
      <c r="A61" s="21"/>
      <c r="C61" s="76">
        <f>SUM(C4:C58)</f>
        <v>122</v>
      </c>
      <c r="D61" s="76">
        <f>SUM(D4:D58)</f>
        <v>98</v>
      </c>
      <c r="E61" s="76">
        <f>SUM(E4:E59)</f>
        <v>220</v>
      </c>
      <c r="F61" s="76">
        <f>SUM(F4:F59)</f>
        <v>248</v>
      </c>
      <c r="G61" s="76">
        <f>SUM(G57+G47+G45+G44+G43+G41+G40+G39+G38+G28+G23+G21+G17+G16+G15+G10+G8+G7+G4)</f>
        <v>-28</v>
      </c>
      <c r="H61"/>
      <c r="J61" s="32" t="s">
        <v>173</v>
      </c>
      <c r="K61" s="18">
        <f>SUM(K4:K60)</f>
        <v>311242.16000000003</v>
      </c>
      <c r="L61" t="s">
        <v>91</v>
      </c>
    </row>
    <row r="62" spans="1:10" ht="12.75">
      <c r="A62" s="81">
        <v>39265</v>
      </c>
      <c r="B62" s="77" t="s">
        <v>174</v>
      </c>
      <c r="H62"/>
      <c r="J62" s="1"/>
    </row>
    <row r="63" spans="1:11" ht="12.75">
      <c r="A63" s="100">
        <v>39304</v>
      </c>
      <c r="B63" s="78" t="s">
        <v>171</v>
      </c>
      <c r="G63" s="4" t="s">
        <v>64</v>
      </c>
      <c r="H63"/>
      <c r="I63" s="4"/>
      <c r="J63" s="1"/>
      <c r="K63" s="4" t="s">
        <v>90</v>
      </c>
    </row>
    <row r="64" spans="1:12" ht="12.75">
      <c r="A64" s="99">
        <v>39321</v>
      </c>
      <c r="B64" s="79" t="s">
        <v>172</v>
      </c>
      <c r="F64" s="11" t="s">
        <v>61</v>
      </c>
      <c r="G64" s="21">
        <f>SUM(E7+E10+E13+E14+E20+E15+E16+E17+E18+E21+E44+E47+E54+E55)</f>
        <v>86</v>
      </c>
      <c r="H64"/>
      <c r="I64" s="17"/>
      <c r="J64" s="11" t="s">
        <v>61</v>
      </c>
      <c r="K64" s="39">
        <f>SUM(K7+K10+K13+K14+K15+K16+K17+K18+K20+K21+K44+K47+K54+K55)</f>
        <v>45916.02</v>
      </c>
      <c r="L64" t="s">
        <v>91</v>
      </c>
    </row>
    <row r="65" spans="2:12" ht="12.75">
      <c r="B65" s="5" t="s">
        <v>539</v>
      </c>
      <c r="C65" s="4"/>
      <c r="D65" s="4"/>
      <c r="F65" s="11" t="s">
        <v>62</v>
      </c>
      <c r="G65" s="21">
        <f>SUM(E4+E5+E23+E26)</f>
        <v>23</v>
      </c>
      <c r="H65"/>
      <c r="I65" s="17"/>
      <c r="J65" s="11" t="s">
        <v>62</v>
      </c>
      <c r="K65" s="39">
        <f>SUM(K4+K5+K23+K24+K25+K26)</f>
        <v>9021.51</v>
      </c>
      <c r="L65" t="s">
        <v>91</v>
      </c>
    </row>
    <row r="66" spans="2:12" ht="12.75">
      <c r="B66" s="16"/>
      <c r="F66" s="11" t="s">
        <v>63</v>
      </c>
      <c r="G66" s="21">
        <f>SUM(E6+E8+E9+E11+E19+E28+E29+E30+E31+E32+E33+E38+E39+E40+E41+E42+E43+E45+E48+E49+E51+E50+E52+E53+E57+E58)</f>
        <v>111</v>
      </c>
      <c r="I66" s="17"/>
      <c r="J66" s="11" t="s">
        <v>63</v>
      </c>
      <c r="K66" s="39">
        <f>SUM(K6+K8+K9+K11+K19+K28+K29+K30+K31+K32+K33+K34+K35+K36+K38+K39+K40+K41+K42+K43+K45+K48+K49+K50+K51+K52+K53+K57+K58+K59+K60)</f>
        <v>256304.63</v>
      </c>
      <c r="L66" t="s">
        <v>91</v>
      </c>
    </row>
    <row r="67" spans="7:12" ht="12.75">
      <c r="G67" s="4">
        <f>SUM(G64:G66)</f>
        <v>220</v>
      </c>
      <c r="K67" s="10">
        <f>SUM(K64:K66)</f>
        <v>311242.16000000003</v>
      </c>
      <c r="L67" t="s">
        <v>91</v>
      </c>
    </row>
    <row r="79" ht="15" customHeight="1"/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Juni 2007</oddHeader>
    <oddFooter>&amp;R&amp;8&amp;UDiese Aufstellung finden Sie  auch unter :                  
&amp;UJugTransfer / Jug 4000 / Haushalt / HzE Statistik / HzE Statistik 2007 / HzE Statistik 0607 / Tabelle RSD B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2"/>
  <sheetViews>
    <sheetView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7.57421875" style="0" bestFit="1" customWidth="1"/>
    <col min="3" max="3" width="36.57421875" style="0" customWidth="1"/>
    <col min="4" max="4" width="37.421875" style="0" bestFit="1" customWidth="1"/>
    <col min="5" max="5" width="18.7109375" style="0" bestFit="1" customWidth="1"/>
    <col min="6" max="6" width="13.8515625" style="0" customWidth="1"/>
  </cols>
  <sheetData>
    <row r="1" spans="1:5" ht="12.75">
      <c r="A1" s="4" t="s">
        <v>115</v>
      </c>
      <c r="B1" s="4" t="s">
        <v>114</v>
      </c>
      <c r="C1" s="4" t="s">
        <v>0</v>
      </c>
      <c r="D1" s="4" t="s">
        <v>112</v>
      </c>
      <c r="E1" s="3" t="s">
        <v>113</v>
      </c>
    </row>
    <row r="2" spans="1:6" ht="12.75">
      <c r="A2" s="4" t="s">
        <v>116</v>
      </c>
      <c r="B2" s="4" t="s">
        <v>0</v>
      </c>
      <c r="C2" s="3"/>
      <c r="D2" s="3"/>
      <c r="E2" s="3"/>
      <c r="F2" s="3" t="s">
        <v>129</v>
      </c>
    </row>
    <row r="3" ht="3.75" customHeight="1"/>
    <row r="4" spans="1:6" ht="12.75">
      <c r="A4" s="1" t="s">
        <v>7</v>
      </c>
      <c r="B4" s="1">
        <v>1</v>
      </c>
      <c r="C4" t="s">
        <v>307</v>
      </c>
      <c r="D4" t="s">
        <v>387</v>
      </c>
      <c r="E4" t="s">
        <v>263</v>
      </c>
      <c r="F4" t="s">
        <v>388</v>
      </c>
    </row>
    <row r="5" spans="1:6" ht="12.75">
      <c r="A5" s="1" t="s">
        <v>7</v>
      </c>
      <c r="B5" s="1">
        <v>1</v>
      </c>
      <c r="C5" t="s">
        <v>307</v>
      </c>
      <c r="D5" t="s">
        <v>308</v>
      </c>
      <c r="F5" t="s">
        <v>389</v>
      </c>
    </row>
    <row r="6" spans="1:6" ht="12.75">
      <c r="A6" s="1" t="s">
        <v>7</v>
      </c>
      <c r="B6" s="1">
        <v>1</v>
      </c>
      <c r="C6" t="s">
        <v>307</v>
      </c>
      <c r="D6" t="s">
        <v>318</v>
      </c>
      <c r="E6" t="s">
        <v>260</v>
      </c>
      <c r="F6" t="s">
        <v>389</v>
      </c>
    </row>
    <row r="7" spans="1:6" ht="12.75">
      <c r="A7" s="1" t="s">
        <v>7</v>
      </c>
      <c r="B7" s="1">
        <v>1</v>
      </c>
      <c r="C7" t="s">
        <v>307</v>
      </c>
      <c r="D7" t="s">
        <v>390</v>
      </c>
      <c r="E7" t="s">
        <v>331</v>
      </c>
      <c r="F7" t="s">
        <v>389</v>
      </c>
    </row>
    <row r="8" spans="1:6" ht="12.75">
      <c r="A8" s="1" t="s">
        <v>7</v>
      </c>
      <c r="B8" s="1">
        <v>1</v>
      </c>
      <c r="C8" t="s">
        <v>391</v>
      </c>
      <c r="D8" t="s">
        <v>318</v>
      </c>
      <c r="F8" t="s">
        <v>388</v>
      </c>
    </row>
    <row r="9" spans="1:6" ht="12.75">
      <c r="A9" s="1" t="s">
        <v>7</v>
      </c>
      <c r="B9" s="1">
        <v>1</v>
      </c>
      <c r="C9" t="s">
        <v>391</v>
      </c>
      <c r="D9" t="s">
        <v>392</v>
      </c>
      <c r="F9" t="s">
        <v>388</v>
      </c>
    </row>
    <row r="10" spans="1:6" ht="12.75">
      <c r="A10" s="1" t="s">
        <v>7</v>
      </c>
      <c r="B10" s="1">
        <v>1</v>
      </c>
      <c r="C10" t="s">
        <v>391</v>
      </c>
      <c r="D10" t="s">
        <v>393</v>
      </c>
      <c r="E10" t="s">
        <v>331</v>
      </c>
      <c r="F10" t="s">
        <v>388</v>
      </c>
    </row>
    <row r="11" spans="1:6" ht="12.75">
      <c r="A11" s="1" t="s">
        <v>7</v>
      </c>
      <c r="B11" s="1">
        <v>1</v>
      </c>
      <c r="C11" t="s">
        <v>391</v>
      </c>
      <c r="D11" t="s">
        <v>392</v>
      </c>
      <c r="F11" t="s">
        <v>389</v>
      </c>
    </row>
    <row r="12" spans="1:6" ht="12.75">
      <c r="A12" s="1" t="s">
        <v>7</v>
      </c>
      <c r="B12" s="1">
        <v>1</v>
      </c>
      <c r="C12" t="s">
        <v>391</v>
      </c>
      <c r="D12" t="s">
        <v>393</v>
      </c>
      <c r="E12" t="s">
        <v>331</v>
      </c>
      <c r="F12" t="s">
        <v>389</v>
      </c>
    </row>
    <row r="13" spans="1:6" ht="12.75">
      <c r="A13" s="1" t="s">
        <v>8</v>
      </c>
      <c r="B13" s="1">
        <v>1</v>
      </c>
      <c r="C13" t="s">
        <v>9</v>
      </c>
      <c r="D13" t="s">
        <v>394</v>
      </c>
      <c r="F13" t="s">
        <v>388</v>
      </c>
    </row>
    <row r="14" spans="1:6" ht="12.75">
      <c r="A14" s="1" t="s">
        <v>8</v>
      </c>
      <c r="B14" s="1">
        <v>1</v>
      </c>
      <c r="C14" t="s">
        <v>9</v>
      </c>
      <c r="D14" t="s">
        <v>334</v>
      </c>
      <c r="F14" t="s">
        <v>389</v>
      </c>
    </row>
    <row r="15" spans="1:6" ht="12.75">
      <c r="A15" s="1" t="s">
        <v>10</v>
      </c>
      <c r="B15" s="1">
        <v>1</v>
      </c>
      <c r="C15" t="s">
        <v>395</v>
      </c>
      <c r="D15" t="s">
        <v>344</v>
      </c>
      <c r="E15" t="s">
        <v>263</v>
      </c>
      <c r="F15" t="s">
        <v>388</v>
      </c>
    </row>
    <row r="16" spans="1:6" ht="12.75">
      <c r="A16" s="1" t="s">
        <v>75</v>
      </c>
      <c r="B16" s="1">
        <v>1</v>
      </c>
      <c r="C16" t="s">
        <v>258</v>
      </c>
      <c r="F16" t="s">
        <v>388</v>
      </c>
    </row>
    <row r="17" spans="1:6" ht="12.75">
      <c r="A17" s="1" t="s">
        <v>75</v>
      </c>
      <c r="B17" s="1">
        <v>1</v>
      </c>
      <c r="C17" t="s">
        <v>258</v>
      </c>
      <c r="F17" t="s">
        <v>389</v>
      </c>
    </row>
    <row r="18" spans="1:6" ht="12.75">
      <c r="A18" s="1" t="s">
        <v>75</v>
      </c>
      <c r="B18" s="1">
        <v>1</v>
      </c>
      <c r="C18" t="s">
        <v>258</v>
      </c>
      <c r="D18" t="s">
        <v>396</v>
      </c>
      <c r="F18" t="s">
        <v>389</v>
      </c>
    </row>
    <row r="19" spans="1:6" ht="12.75">
      <c r="A19" s="1" t="s">
        <v>183</v>
      </c>
      <c r="B19" s="1">
        <v>1</v>
      </c>
      <c r="C19" t="s">
        <v>397</v>
      </c>
      <c r="D19" t="s">
        <v>398</v>
      </c>
      <c r="E19" t="s">
        <v>263</v>
      </c>
      <c r="F19" t="s">
        <v>389</v>
      </c>
    </row>
    <row r="20" spans="1:6" ht="12.75">
      <c r="A20" s="1" t="s">
        <v>183</v>
      </c>
      <c r="B20" s="1">
        <v>1</v>
      </c>
      <c r="C20" t="s">
        <v>399</v>
      </c>
      <c r="D20" t="s">
        <v>323</v>
      </c>
      <c r="F20" t="s">
        <v>389</v>
      </c>
    </row>
    <row r="21" spans="1:6" ht="12.75">
      <c r="A21" s="1" t="s">
        <v>11</v>
      </c>
      <c r="B21" s="1">
        <v>1</v>
      </c>
      <c r="C21" t="s">
        <v>12</v>
      </c>
      <c r="D21" t="s">
        <v>400</v>
      </c>
      <c r="F21" t="s">
        <v>388</v>
      </c>
    </row>
    <row r="22" spans="1:6" ht="12.75">
      <c r="A22" s="1" t="s">
        <v>11</v>
      </c>
      <c r="B22" s="1">
        <v>1</v>
      </c>
      <c r="C22" t="s">
        <v>12</v>
      </c>
      <c r="D22" t="s">
        <v>401</v>
      </c>
      <c r="F22" t="s">
        <v>388</v>
      </c>
    </row>
    <row r="23" spans="1:6" ht="12.75">
      <c r="A23" s="1" t="s">
        <v>11</v>
      </c>
      <c r="B23" s="1">
        <v>1</v>
      </c>
      <c r="C23" t="s">
        <v>12</v>
      </c>
      <c r="D23" t="s">
        <v>402</v>
      </c>
      <c r="F23" t="s">
        <v>388</v>
      </c>
    </row>
    <row r="24" spans="1:6" ht="12.75">
      <c r="A24" s="1" t="s">
        <v>11</v>
      </c>
      <c r="B24" s="1">
        <v>1</v>
      </c>
      <c r="C24" t="s">
        <v>12</v>
      </c>
      <c r="D24" t="s">
        <v>403</v>
      </c>
      <c r="F24" t="s">
        <v>388</v>
      </c>
    </row>
    <row r="25" spans="1:6" ht="12.75">
      <c r="A25" s="1" t="s">
        <v>11</v>
      </c>
      <c r="B25" s="1">
        <v>1</v>
      </c>
      <c r="C25" t="s">
        <v>12</v>
      </c>
      <c r="D25" t="s">
        <v>404</v>
      </c>
      <c r="F25" t="s">
        <v>388</v>
      </c>
    </row>
    <row r="26" spans="1:6" ht="12.75">
      <c r="A26" s="1" t="s">
        <v>11</v>
      </c>
      <c r="B26" s="1">
        <v>1</v>
      </c>
      <c r="C26" t="s">
        <v>12</v>
      </c>
      <c r="F26" t="s">
        <v>389</v>
      </c>
    </row>
    <row r="27" spans="1:6" ht="12.75">
      <c r="A27" s="1" t="s">
        <v>11</v>
      </c>
      <c r="B27" s="1">
        <v>1</v>
      </c>
      <c r="C27" t="s">
        <v>12</v>
      </c>
      <c r="D27" t="s">
        <v>405</v>
      </c>
      <c r="F27" t="s">
        <v>389</v>
      </c>
    </row>
    <row r="28" spans="1:6" ht="12.75">
      <c r="A28" s="1" t="s">
        <v>11</v>
      </c>
      <c r="B28" s="1">
        <v>1</v>
      </c>
      <c r="C28" t="s">
        <v>12</v>
      </c>
      <c r="D28" t="s">
        <v>372</v>
      </c>
      <c r="F28" t="s">
        <v>389</v>
      </c>
    </row>
    <row r="29" spans="1:6" ht="12.75">
      <c r="A29" s="1" t="s">
        <v>11</v>
      </c>
      <c r="B29" s="1">
        <v>1</v>
      </c>
      <c r="C29" t="s">
        <v>12</v>
      </c>
      <c r="D29" t="s">
        <v>289</v>
      </c>
      <c r="F29" t="s">
        <v>389</v>
      </c>
    </row>
    <row r="30" spans="1:6" ht="12.75">
      <c r="A30" s="1" t="s">
        <v>11</v>
      </c>
      <c r="B30" s="1">
        <v>1</v>
      </c>
      <c r="C30" t="s">
        <v>12</v>
      </c>
      <c r="D30" t="s">
        <v>406</v>
      </c>
      <c r="F30" t="s">
        <v>389</v>
      </c>
    </row>
    <row r="31" spans="1:6" ht="12.75">
      <c r="A31" s="1" t="s">
        <v>11</v>
      </c>
      <c r="B31" s="1">
        <v>1</v>
      </c>
      <c r="C31" t="s">
        <v>12</v>
      </c>
      <c r="D31" t="s">
        <v>407</v>
      </c>
      <c r="F31" t="s">
        <v>389</v>
      </c>
    </row>
    <row r="32" spans="1:6" ht="12.75">
      <c r="A32" s="1" t="s">
        <v>11</v>
      </c>
      <c r="B32" s="1">
        <v>1</v>
      </c>
      <c r="C32" t="s">
        <v>12</v>
      </c>
      <c r="D32" t="s">
        <v>408</v>
      </c>
      <c r="F32" t="s">
        <v>389</v>
      </c>
    </row>
    <row r="33" spans="1:6" ht="12.75">
      <c r="A33" s="1" t="s">
        <v>11</v>
      </c>
      <c r="B33" s="1">
        <v>1</v>
      </c>
      <c r="C33" t="s">
        <v>12</v>
      </c>
      <c r="D33" t="s">
        <v>409</v>
      </c>
      <c r="F33" t="s">
        <v>389</v>
      </c>
    </row>
    <row r="34" spans="1:6" ht="12.75">
      <c r="A34" s="1" t="s">
        <v>13</v>
      </c>
      <c r="B34" s="1">
        <v>1</v>
      </c>
      <c r="C34" t="s">
        <v>14</v>
      </c>
      <c r="D34" t="s">
        <v>410</v>
      </c>
      <c r="F34" t="s">
        <v>388</v>
      </c>
    </row>
    <row r="35" spans="1:6" ht="12.75">
      <c r="A35" s="1" t="s">
        <v>13</v>
      </c>
      <c r="B35" s="1">
        <v>1</v>
      </c>
      <c r="C35" t="s">
        <v>14</v>
      </c>
      <c r="D35" t="s">
        <v>411</v>
      </c>
      <c r="F35" t="s">
        <v>388</v>
      </c>
    </row>
    <row r="36" spans="1:6" ht="12.75">
      <c r="A36" s="1" t="s">
        <v>13</v>
      </c>
      <c r="B36" s="1">
        <v>1</v>
      </c>
      <c r="C36" t="s">
        <v>14</v>
      </c>
      <c r="D36" t="s">
        <v>269</v>
      </c>
      <c r="E36" t="s">
        <v>260</v>
      </c>
      <c r="F36" t="s">
        <v>389</v>
      </c>
    </row>
    <row r="37" spans="1:6" ht="12.75">
      <c r="A37" s="1" t="s">
        <v>15</v>
      </c>
      <c r="B37" s="1">
        <v>1</v>
      </c>
      <c r="C37" t="s">
        <v>16</v>
      </c>
      <c r="D37" t="s">
        <v>412</v>
      </c>
      <c r="E37" t="s">
        <v>263</v>
      </c>
      <c r="F37" t="s">
        <v>388</v>
      </c>
    </row>
    <row r="38" spans="1:6" ht="12.75">
      <c r="A38" s="1" t="s">
        <v>15</v>
      </c>
      <c r="B38" s="1">
        <v>2</v>
      </c>
      <c r="C38" t="s">
        <v>16</v>
      </c>
      <c r="D38" t="s">
        <v>272</v>
      </c>
      <c r="E38" t="s">
        <v>260</v>
      </c>
      <c r="F38" t="s">
        <v>388</v>
      </c>
    </row>
    <row r="39" spans="1:6" ht="12.75">
      <c r="A39" s="1" t="s">
        <v>15</v>
      </c>
      <c r="B39" s="1">
        <v>1</v>
      </c>
      <c r="C39" t="s">
        <v>16</v>
      </c>
      <c r="D39" t="s">
        <v>333</v>
      </c>
      <c r="E39" t="s">
        <v>260</v>
      </c>
      <c r="F39" t="s">
        <v>388</v>
      </c>
    </row>
    <row r="40" spans="1:6" ht="12.75">
      <c r="A40" s="1" t="s">
        <v>15</v>
      </c>
      <c r="B40" s="1">
        <v>1</v>
      </c>
      <c r="C40" t="s">
        <v>16</v>
      </c>
      <c r="D40" t="s">
        <v>272</v>
      </c>
      <c r="E40" t="s">
        <v>260</v>
      </c>
      <c r="F40" t="s">
        <v>389</v>
      </c>
    </row>
    <row r="41" spans="1:6" ht="12.75">
      <c r="A41" s="1" t="s">
        <v>15</v>
      </c>
      <c r="B41" s="1">
        <v>1</v>
      </c>
      <c r="C41" t="s">
        <v>16</v>
      </c>
      <c r="D41" t="s">
        <v>413</v>
      </c>
      <c r="E41" t="s">
        <v>331</v>
      </c>
      <c r="F41" t="s">
        <v>389</v>
      </c>
    </row>
    <row r="42" spans="1:6" ht="12.75">
      <c r="A42" s="1" t="s">
        <v>15</v>
      </c>
      <c r="B42" s="1">
        <v>1</v>
      </c>
      <c r="C42" t="s">
        <v>16</v>
      </c>
      <c r="D42" t="s">
        <v>336</v>
      </c>
      <c r="E42" t="s">
        <v>294</v>
      </c>
      <c r="F42" t="s">
        <v>389</v>
      </c>
    </row>
    <row r="43" spans="1:6" ht="12.75">
      <c r="A43" s="1" t="s">
        <v>17</v>
      </c>
      <c r="B43" s="1">
        <v>2</v>
      </c>
      <c r="C43" t="s">
        <v>18</v>
      </c>
      <c r="D43" t="s">
        <v>413</v>
      </c>
      <c r="F43" t="s">
        <v>388</v>
      </c>
    </row>
    <row r="44" spans="1:6" ht="12.75">
      <c r="A44" s="1" t="s">
        <v>17</v>
      </c>
      <c r="B44" s="1">
        <v>10</v>
      </c>
      <c r="C44" t="s">
        <v>18</v>
      </c>
      <c r="D44" t="s">
        <v>272</v>
      </c>
      <c r="F44" t="s">
        <v>388</v>
      </c>
    </row>
    <row r="45" spans="1:6" ht="12.75">
      <c r="A45" s="1" t="s">
        <v>17</v>
      </c>
      <c r="B45" s="1">
        <v>1</v>
      </c>
      <c r="C45" t="s">
        <v>18</v>
      </c>
      <c r="D45" t="s">
        <v>334</v>
      </c>
      <c r="F45" t="s">
        <v>388</v>
      </c>
    </row>
    <row r="46" spans="1:6" ht="12.75">
      <c r="A46" s="1" t="s">
        <v>17</v>
      </c>
      <c r="B46" s="1">
        <v>2</v>
      </c>
      <c r="C46" t="s">
        <v>18</v>
      </c>
      <c r="D46" t="s">
        <v>272</v>
      </c>
      <c r="E46" t="s">
        <v>260</v>
      </c>
      <c r="F46" t="s">
        <v>388</v>
      </c>
    </row>
    <row r="47" spans="1:6" ht="12.75">
      <c r="A47" s="1" t="s">
        <v>17</v>
      </c>
      <c r="B47" s="1">
        <v>1</v>
      </c>
      <c r="C47" t="s">
        <v>18</v>
      </c>
      <c r="D47" t="s">
        <v>272</v>
      </c>
      <c r="E47" t="s">
        <v>294</v>
      </c>
      <c r="F47" t="s">
        <v>388</v>
      </c>
    </row>
    <row r="48" spans="1:6" ht="12.75">
      <c r="A48" s="1" t="s">
        <v>17</v>
      </c>
      <c r="B48" s="1">
        <v>1</v>
      </c>
      <c r="C48" t="s">
        <v>18</v>
      </c>
      <c r="D48" t="s">
        <v>414</v>
      </c>
      <c r="E48" t="s">
        <v>294</v>
      </c>
      <c r="F48" t="s">
        <v>388</v>
      </c>
    </row>
    <row r="49" spans="1:6" ht="12.75">
      <c r="A49" s="1" t="s">
        <v>17</v>
      </c>
      <c r="B49" s="1">
        <v>4</v>
      </c>
      <c r="C49" t="s">
        <v>18</v>
      </c>
      <c r="D49" t="s">
        <v>413</v>
      </c>
      <c r="F49" t="s">
        <v>389</v>
      </c>
    </row>
    <row r="50" spans="1:6" ht="12.75">
      <c r="A50" s="1" t="s">
        <v>17</v>
      </c>
      <c r="B50" s="1">
        <v>7</v>
      </c>
      <c r="C50" t="s">
        <v>18</v>
      </c>
      <c r="D50" t="s">
        <v>272</v>
      </c>
      <c r="F50" t="s">
        <v>389</v>
      </c>
    </row>
    <row r="51" spans="1:6" ht="12.75">
      <c r="A51" s="1" t="s">
        <v>17</v>
      </c>
      <c r="B51" s="1">
        <v>1</v>
      </c>
      <c r="C51" t="s">
        <v>18</v>
      </c>
      <c r="D51" t="s">
        <v>336</v>
      </c>
      <c r="F51" t="s">
        <v>389</v>
      </c>
    </row>
    <row r="52" spans="1:6" ht="12.75">
      <c r="A52" s="1" t="s">
        <v>17</v>
      </c>
      <c r="B52" s="1">
        <v>2</v>
      </c>
      <c r="C52" t="s">
        <v>18</v>
      </c>
      <c r="D52" t="s">
        <v>415</v>
      </c>
      <c r="E52" t="s">
        <v>260</v>
      </c>
      <c r="F52" t="s">
        <v>389</v>
      </c>
    </row>
    <row r="53" spans="1:6" ht="12.75">
      <c r="A53" s="1" t="s">
        <v>17</v>
      </c>
      <c r="B53" s="1">
        <v>2</v>
      </c>
      <c r="C53" t="s">
        <v>18</v>
      </c>
      <c r="D53" t="s">
        <v>272</v>
      </c>
      <c r="E53" t="s">
        <v>260</v>
      </c>
      <c r="F53" t="s">
        <v>389</v>
      </c>
    </row>
    <row r="54" spans="1:6" ht="12.75">
      <c r="A54" s="1" t="s">
        <v>17</v>
      </c>
      <c r="B54" s="1">
        <v>1</v>
      </c>
      <c r="C54" t="s">
        <v>18</v>
      </c>
      <c r="D54" t="s">
        <v>413</v>
      </c>
      <c r="E54" t="s">
        <v>331</v>
      </c>
      <c r="F54" t="s">
        <v>389</v>
      </c>
    </row>
    <row r="55" spans="1:6" ht="12.75">
      <c r="A55" s="1" t="s">
        <v>17</v>
      </c>
      <c r="B55" s="1">
        <v>2</v>
      </c>
      <c r="C55" t="s">
        <v>18</v>
      </c>
      <c r="D55" t="s">
        <v>413</v>
      </c>
      <c r="E55" t="s">
        <v>294</v>
      </c>
      <c r="F55" t="s">
        <v>389</v>
      </c>
    </row>
    <row r="56" spans="1:6" ht="12.75">
      <c r="A56" s="1" t="s">
        <v>17</v>
      </c>
      <c r="B56" s="1">
        <v>2</v>
      </c>
      <c r="C56" t="s">
        <v>18</v>
      </c>
      <c r="D56" t="s">
        <v>272</v>
      </c>
      <c r="E56" t="s">
        <v>294</v>
      </c>
      <c r="F56" t="s">
        <v>389</v>
      </c>
    </row>
    <row r="57" spans="1:6" ht="12.75">
      <c r="A57" s="1" t="s">
        <v>19</v>
      </c>
      <c r="B57" s="1">
        <v>1</v>
      </c>
      <c r="C57" t="s">
        <v>20</v>
      </c>
      <c r="D57" t="s">
        <v>416</v>
      </c>
      <c r="F57" t="s">
        <v>388</v>
      </c>
    </row>
    <row r="58" spans="1:6" ht="12.75">
      <c r="A58" s="1" t="s">
        <v>19</v>
      </c>
      <c r="B58" s="1">
        <v>1</v>
      </c>
      <c r="C58" t="s">
        <v>20</v>
      </c>
      <c r="D58" t="s">
        <v>417</v>
      </c>
      <c r="E58" t="s">
        <v>263</v>
      </c>
      <c r="F58" t="s">
        <v>388</v>
      </c>
    </row>
    <row r="59" spans="1:6" ht="12.75">
      <c r="A59" s="1" t="s">
        <v>19</v>
      </c>
      <c r="B59" s="1">
        <v>1</v>
      </c>
      <c r="C59" t="s">
        <v>20</v>
      </c>
      <c r="D59" t="s">
        <v>416</v>
      </c>
      <c r="E59" t="s">
        <v>263</v>
      </c>
      <c r="F59" t="s">
        <v>388</v>
      </c>
    </row>
    <row r="60" spans="1:6" ht="12.75">
      <c r="A60" s="1" t="s">
        <v>19</v>
      </c>
      <c r="B60" s="1">
        <v>1</v>
      </c>
      <c r="C60" t="s">
        <v>20</v>
      </c>
      <c r="E60" t="s">
        <v>260</v>
      </c>
      <c r="F60" t="s">
        <v>388</v>
      </c>
    </row>
    <row r="61" spans="1:6" ht="12.75">
      <c r="A61" s="1" t="s">
        <v>19</v>
      </c>
      <c r="B61" s="1">
        <v>3</v>
      </c>
      <c r="C61" t="s">
        <v>20</v>
      </c>
      <c r="D61" t="s">
        <v>336</v>
      </c>
      <c r="E61" t="s">
        <v>260</v>
      </c>
      <c r="F61" t="s">
        <v>388</v>
      </c>
    </row>
    <row r="62" spans="1:6" ht="12.75">
      <c r="A62" s="1" t="s">
        <v>19</v>
      </c>
      <c r="B62" s="1">
        <v>1</v>
      </c>
      <c r="C62" t="s">
        <v>20</v>
      </c>
      <c r="E62" t="s">
        <v>331</v>
      </c>
      <c r="F62" t="s">
        <v>388</v>
      </c>
    </row>
    <row r="63" spans="1:6" ht="12.75">
      <c r="A63" s="1" t="s">
        <v>19</v>
      </c>
      <c r="B63" s="1">
        <v>1</v>
      </c>
      <c r="C63" t="s">
        <v>20</v>
      </c>
      <c r="E63" t="s">
        <v>263</v>
      </c>
      <c r="F63" t="s">
        <v>389</v>
      </c>
    </row>
    <row r="64" spans="1:6" ht="12.75">
      <c r="A64" s="1" t="s">
        <v>19</v>
      </c>
      <c r="B64" s="1">
        <v>1</v>
      </c>
      <c r="C64" t="s">
        <v>20</v>
      </c>
      <c r="D64" t="s">
        <v>418</v>
      </c>
      <c r="E64" t="s">
        <v>263</v>
      </c>
      <c r="F64" t="s">
        <v>389</v>
      </c>
    </row>
    <row r="65" spans="1:6" ht="12.75">
      <c r="A65" s="1" t="s">
        <v>19</v>
      </c>
      <c r="B65" s="1">
        <v>2</v>
      </c>
      <c r="C65" t="s">
        <v>20</v>
      </c>
      <c r="D65" t="s">
        <v>278</v>
      </c>
      <c r="E65" t="s">
        <v>263</v>
      </c>
      <c r="F65" t="s">
        <v>389</v>
      </c>
    </row>
    <row r="66" spans="1:6" ht="12.75">
      <c r="A66" s="1" t="s">
        <v>19</v>
      </c>
      <c r="B66" s="1">
        <v>1</v>
      </c>
      <c r="C66" t="s">
        <v>20</v>
      </c>
      <c r="D66" t="s">
        <v>417</v>
      </c>
      <c r="E66" t="s">
        <v>260</v>
      </c>
      <c r="F66" t="s">
        <v>389</v>
      </c>
    </row>
    <row r="67" spans="1:6" ht="12.75">
      <c r="A67" s="1" t="s">
        <v>19</v>
      </c>
      <c r="B67" s="1">
        <v>1</v>
      </c>
      <c r="C67" t="s">
        <v>20</v>
      </c>
      <c r="D67" t="s">
        <v>336</v>
      </c>
      <c r="E67" t="s">
        <v>260</v>
      </c>
      <c r="F67" t="s">
        <v>389</v>
      </c>
    </row>
    <row r="68" spans="1:6" ht="12.75">
      <c r="A68" s="1" t="s">
        <v>21</v>
      </c>
      <c r="B68" s="1">
        <v>1</v>
      </c>
      <c r="C68" t="s">
        <v>337</v>
      </c>
      <c r="D68" t="s">
        <v>339</v>
      </c>
      <c r="E68" t="s">
        <v>294</v>
      </c>
      <c r="F68" t="s">
        <v>388</v>
      </c>
    </row>
    <row r="69" spans="1:6" ht="12.75">
      <c r="A69" s="1" t="s">
        <v>21</v>
      </c>
      <c r="B69" s="1">
        <v>2</v>
      </c>
      <c r="C69" t="s">
        <v>337</v>
      </c>
      <c r="D69" t="s">
        <v>339</v>
      </c>
      <c r="E69" t="s">
        <v>263</v>
      </c>
      <c r="F69" t="s">
        <v>389</v>
      </c>
    </row>
    <row r="70" spans="1:6" ht="12.75">
      <c r="A70" s="1" t="s">
        <v>21</v>
      </c>
      <c r="B70" s="1">
        <v>1</v>
      </c>
      <c r="C70" t="s">
        <v>281</v>
      </c>
      <c r="D70" t="s">
        <v>339</v>
      </c>
      <c r="F70" t="s">
        <v>388</v>
      </c>
    </row>
    <row r="71" spans="1:6" ht="12.75">
      <c r="A71" s="1" t="s">
        <v>21</v>
      </c>
      <c r="B71" s="1">
        <v>1</v>
      </c>
      <c r="C71" t="s">
        <v>281</v>
      </c>
      <c r="D71" t="s">
        <v>339</v>
      </c>
      <c r="E71" t="s">
        <v>282</v>
      </c>
      <c r="F71" t="s">
        <v>388</v>
      </c>
    </row>
    <row r="72" spans="1:6" ht="12.75">
      <c r="A72" s="1" t="s">
        <v>21</v>
      </c>
      <c r="B72" s="1">
        <v>1</v>
      </c>
      <c r="C72" t="s">
        <v>281</v>
      </c>
      <c r="D72" t="s">
        <v>339</v>
      </c>
      <c r="E72" t="s">
        <v>260</v>
      </c>
      <c r="F72" t="s">
        <v>388</v>
      </c>
    </row>
    <row r="73" spans="1:6" ht="12.75">
      <c r="A73" s="1" t="s">
        <v>21</v>
      </c>
      <c r="B73" s="1">
        <v>2</v>
      </c>
      <c r="C73" t="s">
        <v>281</v>
      </c>
      <c r="D73" t="s">
        <v>339</v>
      </c>
      <c r="E73" t="s">
        <v>260</v>
      </c>
      <c r="F73" t="s">
        <v>388</v>
      </c>
    </row>
    <row r="74" spans="1:6" ht="12.75">
      <c r="A74" s="1" t="s">
        <v>21</v>
      </c>
      <c r="B74" s="1">
        <v>1</v>
      </c>
      <c r="C74" t="s">
        <v>281</v>
      </c>
      <c r="D74" t="s">
        <v>339</v>
      </c>
      <c r="E74" t="s">
        <v>260</v>
      </c>
      <c r="F74" t="s">
        <v>388</v>
      </c>
    </row>
    <row r="75" spans="1:6" ht="12.75">
      <c r="A75" s="1" t="s">
        <v>21</v>
      </c>
      <c r="B75" s="1">
        <v>1</v>
      </c>
      <c r="C75" t="s">
        <v>281</v>
      </c>
      <c r="D75" t="s">
        <v>339</v>
      </c>
      <c r="E75" t="s">
        <v>260</v>
      </c>
      <c r="F75" t="s">
        <v>388</v>
      </c>
    </row>
    <row r="76" spans="1:6" ht="12.75">
      <c r="A76" s="1" t="s">
        <v>21</v>
      </c>
      <c r="B76" s="1">
        <v>1</v>
      </c>
      <c r="C76" t="s">
        <v>281</v>
      </c>
      <c r="D76" t="s">
        <v>339</v>
      </c>
      <c r="E76" t="s">
        <v>263</v>
      </c>
      <c r="F76" t="s">
        <v>389</v>
      </c>
    </row>
    <row r="77" spans="1:6" ht="12.75">
      <c r="A77" s="1" t="s">
        <v>21</v>
      </c>
      <c r="B77" s="1">
        <v>1</v>
      </c>
      <c r="C77" t="s">
        <v>281</v>
      </c>
      <c r="D77" t="s">
        <v>339</v>
      </c>
      <c r="E77" t="s">
        <v>260</v>
      </c>
      <c r="F77" t="s">
        <v>389</v>
      </c>
    </row>
    <row r="78" spans="1:6" ht="12.75">
      <c r="A78" s="1" t="s">
        <v>21</v>
      </c>
      <c r="B78" s="1">
        <v>1</v>
      </c>
      <c r="C78" t="s">
        <v>281</v>
      </c>
      <c r="D78" t="s">
        <v>339</v>
      </c>
      <c r="E78" t="s">
        <v>260</v>
      </c>
      <c r="F78" t="s">
        <v>389</v>
      </c>
    </row>
    <row r="79" spans="1:6" ht="12.75">
      <c r="A79" s="1" t="s">
        <v>21</v>
      </c>
      <c r="B79" s="1">
        <v>1</v>
      </c>
      <c r="C79" t="s">
        <v>281</v>
      </c>
      <c r="D79" t="s">
        <v>339</v>
      </c>
      <c r="E79" t="s">
        <v>260</v>
      </c>
      <c r="F79" t="s">
        <v>389</v>
      </c>
    </row>
    <row r="80" spans="1:6" ht="12.75">
      <c r="A80" s="1" t="s">
        <v>21</v>
      </c>
      <c r="B80" s="1">
        <v>1</v>
      </c>
      <c r="C80" t="s">
        <v>281</v>
      </c>
      <c r="D80" t="s">
        <v>339</v>
      </c>
      <c r="E80" t="s">
        <v>260</v>
      </c>
      <c r="F80" t="s">
        <v>389</v>
      </c>
    </row>
    <row r="81" spans="1:6" ht="12.75">
      <c r="A81" s="1" t="s">
        <v>21</v>
      </c>
      <c r="B81" s="1">
        <v>3</v>
      </c>
      <c r="C81" t="s">
        <v>281</v>
      </c>
      <c r="D81" t="s">
        <v>339</v>
      </c>
      <c r="F81" t="s">
        <v>419</v>
      </c>
    </row>
    <row r="82" spans="1:6" ht="12.75">
      <c r="A82" s="1" t="s">
        <v>21</v>
      </c>
      <c r="B82" s="1">
        <v>1</v>
      </c>
      <c r="C82" t="s">
        <v>283</v>
      </c>
      <c r="D82" t="s">
        <v>339</v>
      </c>
      <c r="F82" t="s">
        <v>388</v>
      </c>
    </row>
    <row r="83" spans="1:6" ht="12.75">
      <c r="A83" s="1" t="s">
        <v>21</v>
      </c>
      <c r="B83" s="1">
        <v>1</v>
      </c>
      <c r="C83" t="s">
        <v>283</v>
      </c>
      <c r="D83" t="s">
        <v>339</v>
      </c>
      <c r="E83" t="s">
        <v>260</v>
      </c>
      <c r="F83" t="s">
        <v>388</v>
      </c>
    </row>
    <row r="84" spans="1:6" ht="12.75">
      <c r="A84" s="1" t="s">
        <v>21</v>
      </c>
      <c r="B84" s="1">
        <v>1</v>
      </c>
      <c r="C84" t="s">
        <v>283</v>
      </c>
      <c r="D84" t="s">
        <v>339</v>
      </c>
      <c r="E84" t="s">
        <v>260</v>
      </c>
      <c r="F84" t="s">
        <v>388</v>
      </c>
    </row>
    <row r="85" spans="1:6" ht="12.75">
      <c r="A85" s="1" t="s">
        <v>21</v>
      </c>
      <c r="B85" s="1">
        <v>1</v>
      </c>
      <c r="C85" t="s">
        <v>283</v>
      </c>
      <c r="D85" t="s">
        <v>339</v>
      </c>
      <c r="E85" t="s">
        <v>260</v>
      </c>
      <c r="F85" t="s">
        <v>389</v>
      </c>
    </row>
    <row r="86" spans="1:6" ht="12.75">
      <c r="A86" s="1" t="s">
        <v>21</v>
      </c>
      <c r="B86" s="1">
        <v>2</v>
      </c>
      <c r="C86" t="s">
        <v>283</v>
      </c>
      <c r="D86" t="s">
        <v>339</v>
      </c>
      <c r="E86" t="s">
        <v>260</v>
      </c>
      <c r="F86" t="s">
        <v>389</v>
      </c>
    </row>
    <row r="87" spans="1:6" ht="12.75">
      <c r="A87" s="1" t="s">
        <v>22</v>
      </c>
      <c r="B87" s="1">
        <v>1</v>
      </c>
      <c r="C87" t="s">
        <v>341</v>
      </c>
      <c r="D87" t="s">
        <v>420</v>
      </c>
      <c r="E87" t="s">
        <v>263</v>
      </c>
      <c r="F87" t="s">
        <v>388</v>
      </c>
    </row>
    <row r="88" spans="1:6" ht="12.75">
      <c r="A88" s="1" t="s">
        <v>22</v>
      </c>
      <c r="B88" s="1">
        <v>1</v>
      </c>
      <c r="C88" t="s">
        <v>341</v>
      </c>
      <c r="D88" t="s">
        <v>353</v>
      </c>
      <c r="E88" t="s">
        <v>263</v>
      </c>
      <c r="F88" t="s">
        <v>388</v>
      </c>
    </row>
    <row r="89" spans="1:6" ht="12.75">
      <c r="A89" s="1" t="s">
        <v>22</v>
      </c>
      <c r="B89" s="1">
        <v>1</v>
      </c>
      <c r="C89" t="s">
        <v>341</v>
      </c>
      <c r="E89" t="s">
        <v>260</v>
      </c>
      <c r="F89" t="s">
        <v>388</v>
      </c>
    </row>
    <row r="90" spans="1:6" ht="12.75">
      <c r="A90" s="1" t="s">
        <v>22</v>
      </c>
      <c r="B90" s="1">
        <v>1</v>
      </c>
      <c r="C90" t="s">
        <v>341</v>
      </c>
      <c r="D90" t="s">
        <v>359</v>
      </c>
      <c r="E90" t="s">
        <v>260</v>
      </c>
      <c r="F90" t="s">
        <v>388</v>
      </c>
    </row>
    <row r="91" spans="1:6" ht="12.75">
      <c r="A91" s="1" t="s">
        <v>22</v>
      </c>
      <c r="B91" s="1">
        <v>1</v>
      </c>
      <c r="C91" t="s">
        <v>341</v>
      </c>
      <c r="D91" t="s">
        <v>421</v>
      </c>
      <c r="E91" t="s">
        <v>260</v>
      </c>
      <c r="F91" t="s">
        <v>388</v>
      </c>
    </row>
    <row r="92" spans="1:6" ht="12.75">
      <c r="A92" s="1" t="s">
        <v>22</v>
      </c>
      <c r="B92" s="1">
        <v>1</v>
      </c>
      <c r="C92" t="s">
        <v>341</v>
      </c>
      <c r="D92" t="s">
        <v>347</v>
      </c>
      <c r="E92" t="s">
        <v>260</v>
      </c>
      <c r="F92" t="s">
        <v>388</v>
      </c>
    </row>
    <row r="93" spans="1:6" ht="12.75">
      <c r="A93" s="1" t="s">
        <v>22</v>
      </c>
      <c r="B93" s="1">
        <v>1</v>
      </c>
      <c r="C93" t="s">
        <v>341</v>
      </c>
      <c r="D93" t="s">
        <v>359</v>
      </c>
      <c r="E93" t="s">
        <v>263</v>
      </c>
      <c r="F93" t="s">
        <v>389</v>
      </c>
    </row>
    <row r="94" spans="1:6" ht="12.75">
      <c r="A94" s="1" t="s">
        <v>22</v>
      </c>
      <c r="B94" s="1">
        <v>1</v>
      </c>
      <c r="C94" t="s">
        <v>341</v>
      </c>
      <c r="D94" t="s">
        <v>343</v>
      </c>
      <c r="E94" t="s">
        <v>263</v>
      </c>
      <c r="F94" t="s">
        <v>389</v>
      </c>
    </row>
    <row r="95" spans="1:6" ht="12.75">
      <c r="A95" s="1" t="s">
        <v>22</v>
      </c>
      <c r="B95" s="1">
        <v>1</v>
      </c>
      <c r="C95" t="s">
        <v>341</v>
      </c>
      <c r="D95" t="s">
        <v>422</v>
      </c>
      <c r="E95" t="s">
        <v>263</v>
      </c>
      <c r="F95" t="s">
        <v>389</v>
      </c>
    </row>
    <row r="96" spans="1:6" ht="12.75">
      <c r="A96" s="1" t="s">
        <v>22</v>
      </c>
      <c r="B96" s="1">
        <v>1</v>
      </c>
      <c r="C96" t="s">
        <v>341</v>
      </c>
      <c r="D96" t="s">
        <v>364</v>
      </c>
      <c r="E96" t="s">
        <v>263</v>
      </c>
      <c r="F96" t="s">
        <v>389</v>
      </c>
    </row>
    <row r="97" spans="1:6" ht="12.75">
      <c r="A97" s="1" t="s">
        <v>22</v>
      </c>
      <c r="B97" s="1">
        <v>1</v>
      </c>
      <c r="C97" t="s">
        <v>341</v>
      </c>
      <c r="D97" t="s">
        <v>353</v>
      </c>
      <c r="E97" t="s">
        <v>260</v>
      </c>
      <c r="F97" t="s">
        <v>389</v>
      </c>
    </row>
    <row r="98" spans="1:6" ht="12.75">
      <c r="A98" s="1" t="s">
        <v>22</v>
      </c>
      <c r="B98" s="1">
        <v>1</v>
      </c>
      <c r="C98" t="s">
        <v>341</v>
      </c>
      <c r="D98" t="s">
        <v>347</v>
      </c>
      <c r="E98" t="s">
        <v>331</v>
      </c>
      <c r="F98" t="s">
        <v>389</v>
      </c>
    </row>
    <row r="99" spans="1:6" ht="12.75">
      <c r="A99" s="1" t="s">
        <v>22</v>
      </c>
      <c r="B99" s="1">
        <v>1</v>
      </c>
      <c r="C99" t="s">
        <v>25</v>
      </c>
      <c r="D99" t="s">
        <v>423</v>
      </c>
      <c r="F99" t="s">
        <v>388</v>
      </c>
    </row>
    <row r="100" spans="1:6" ht="12.75">
      <c r="A100" s="1" t="s">
        <v>22</v>
      </c>
      <c r="B100" s="1">
        <v>1</v>
      </c>
      <c r="C100" t="s">
        <v>25</v>
      </c>
      <c r="D100" t="s">
        <v>424</v>
      </c>
      <c r="E100" t="s">
        <v>263</v>
      </c>
      <c r="F100" t="s">
        <v>388</v>
      </c>
    </row>
    <row r="101" spans="1:6" ht="12.75">
      <c r="A101" s="1" t="s">
        <v>22</v>
      </c>
      <c r="B101" s="1">
        <v>1</v>
      </c>
      <c r="C101" t="s">
        <v>25</v>
      </c>
      <c r="D101" t="s">
        <v>370</v>
      </c>
      <c r="E101" t="s">
        <v>282</v>
      </c>
      <c r="F101" t="s">
        <v>389</v>
      </c>
    </row>
    <row r="102" spans="1:6" ht="12.75">
      <c r="A102" s="1" t="s">
        <v>22</v>
      </c>
      <c r="B102" s="1">
        <v>1</v>
      </c>
      <c r="C102" t="s">
        <v>25</v>
      </c>
      <c r="D102" t="s">
        <v>367</v>
      </c>
      <c r="E102" t="s">
        <v>263</v>
      </c>
      <c r="F102" t="s">
        <v>389</v>
      </c>
    </row>
    <row r="103" spans="1:6" ht="12.75">
      <c r="A103" s="1" t="s">
        <v>22</v>
      </c>
      <c r="B103" s="1">
        <v>1</v>
      </c>
      <c r="C103" t="s">
        <v>25</v>
      </c>
      <c r="D103" t="s">
        <v>381</v>
      </c>
      <c r="E103" t="s">
        <v>263</v>
      </c>
      <c r="F103" t="s">
        <v>389</v>
      </c>
    </row>
    <row r="104" spans="1:6" ht="12.75">
      <c r="A104" s="1" t="s">
        <v>22</v>
      </c>
      <c r="B104" s="1">
        <v>4</v>
      </c>
      <c r="C104" t="s">
        <v>25</v>
      </c>
      <c r="D104" t="s">
        <v>285</v>
      </c>
      <c r="E104" t="s">
        <v>263</v>
      </c>
      <c r="F104" t="s">
        <v>389</v>
      </c>
    </row>
    <row r="105" spans="1:6" ht="12.75">
      <c r="A105" s="1" t="s">
        <v>22</v>
      </c>
      <c r="B105" s="1">
        <v>1</v>
      </c>
      <c r="C105" t="s">
        <v>25</v>
      </c>
      <c r="D105" t="s">
        <v>425</v>
      </c>
      <c r="E105" t="s">
        <v>260</v>
      </c>
      <c r="F105" t="s">
        <v>389</v>
      </c>
    </row>
    <row r="106" spans="1:6" ht="12.75">
      <c r="A106" s="1" t="s">
        <v>22</v>
      </c>
      <c r="B106" s="1">
        <v>1</v>
      </c>
      <c r="C106" t="s">
        <v>25</v>
      </c>
      <c r="D106" t="s">
        <v>426</v>
      </c>
      <c r="E106" t="s">
        <v>260</v>
      </c>
      <c r="F106" t="s">
        <v>389</v>
      </c>
    </row>
    <row r="107" spans="1:6" ht="12.75">
      <c r="A107" s="1" t="s">
        <v>22</v>
      </c>
      <c r="B107" s="1">
        <v>1</v>
      </c>
      <c r="C107" t="s">
        <v>25</v>
      </c>
      <c r="D107" t="s">
        <v>336</v>
      </c>
      <c r="E107" t="s">
        <v>260</v>
      </c>
      <c r="F107" t="s">
        <v>389</v>
      </c>
    </row>
    <row r="108" spans="1:6" ht="12.75">
      <c r="A108" s="1" t="s">
        <v>22</v>
      </c>
      <c r="B108" s="1">
        <v>1</v>
      </c>
      <c r="C108" t="s">
        <v>25</v>
      </c>
      <c r="D108" t="s">
        <v>381</v>
      </c>
      <c r="E108" t="s">
        <v>306</v>
      </c>
      <c r="F108" t="s">
        <v>389</v>
      </c>
    </row>
    <row r="109" spans="1:6" ht="12.75">
      <c r="A109" s="1" t="s">
        <v>22</v>
      </c>
      <c r="B109" s="1">
        <v>1</v>
      </c>
      <c r="C109" t="s">
        <v>25</v>
      </c>
      <c r="D109" t="s">
        <v>349</v>
      </c>
      <c r="E109" t="s">
        <v>331</v>
      </c>
      <c r="F109" t="s">
        <v>389</v>
      </c>
    </row>
    <row r="110" spans="1:6" ht="12.75">
      <c r="A110" s="1" t="s">
        <v>22</v>
      </c>
      <c r="B110" s="1">
        <v>1</v>
      </c>
      <c r="C110" t="s">
        <v>26</v>
      </c>
      <c r="D110" t="s">
        <v>427</v>
      </c>
      <c r="E110" t="s">
        <v>282</v>
      </c>
      <c r="F110" t="s">
        <v>388</v>
      </c>
    </row>
    <row r="111" spans="1:6" ht="12.75">
      <c r="A111" s="1" t="s">
        <v>22</v>
      </c>
      <c r="B111" s="1">
        <v>1</v>
      </c>
      <c r="C111" t="s">
        <v>26</v>
      </c>
      <c r="D111" t="s">
        <v>428</v>
      </c>
      <c r="E111" t="s">
        <v>282</v>
      </c>
      <c r="F111" t="s">
        <v>388</v>
      </c>
    </row>
    <row r="112" spans="1:6" ht="12.75">
      <c r="A112" s="1" t="s">
        <v>22</v>
      </c>
      <c r="B112" s="1">
        <v>1</v>
      </c>
      <c r="C112" t="s">
        <v>26</v>
      </c>
      <c r="D112" t="s">
        <v>429</v>
      </c>
      <c r="E112" t="s">
        <v>282</v>
      </c>
      <c r="F112" t="s">
        <v>388</v>
      </c>
    </row>
    <row r="113" spans="1:6" ht="12.75">
      <c r="A113" s="1" t="s">
        <v>22</v>
      </c>
      <c r="B113" s="1">
        <v>1</v>
      </c>
      <c r="C113" t="s">
        <v>26</v>
      </c>
      <c r="D113" t="s">
        <v>430</v>
      </c>
      <c r="E113" t="s">
        <v>282</v>
      </c>
      <c r="F113" t="s">
        <v>388</v>
      </c>
    </row>
    <row r="114" spans="1:6" ht="12.75">
      <c r="A114" s="1" t="s">
        <v>22</v>
      </c>
      <c r="B114" s="1">
        <v>1</v>
      </c>
      <c r="C114" t="s">
        <v>26</v>
      </c>
      <c r="D114" t="s">
        <v>349</v>
      </c>
      <c r="E114" t="s">
        <v>301</v>
      </c>
      <c r="F114" t="s">
        <v>388</v>
      </c>
    </row>
    <row r="115" spans="1:6" ht="12.75">
      <c r="A115" s="1" t="s">
        <v>22</v>
      </c>
      <c r="B115" s="1">
        <v>1</v>
      </c>
      <c r="C115" t="s">
        <v>26</v>
      </c>
      <c r="D115" t="s">
        <v>318</v>
      </c>
      <c r="E115" t="s">
        <v>263</v>
      </c>
      <c r="F115" t="s">
        <v>388</v>
      </c>
    </row>
    <row r="116" spans="1:6" ht="12.75">
      <c r="A116" s="1" t="s">
        <v>22</v>
      </c>
      <c r="B116" s="1">
        <v>1</v>
      </c>
      <c r="C116" t="s">
        <v>26</v>
      </c>
      <c r="D116" t="s">
        <v>367</v>
      </c>
      <c r="E116" t="s">
        <v>263</v>
      </c>
      <c r="F116" t="s">
        <v>388</v>
      </c>
    </row>
    <row r="117" spans="1:6" ht="12.75">
      <c r="A117" s="1" t="s">
        <v>22</v>
      </c>
      <c r="B117" s="1">
        <v>1</v>
      </c>
      <c r="C117" t="s">
        <v>26</v>
      </c>
      <c r="D117" t="s">
        <v>431</v>
      </c>
      <c r="E117" t="s">
        <v>263</v>
      </c>
      <c r="F117" t="s">
        <v>388</v>
      </c>
    </row>
    <row r="118" spans="1:6" ht="12.75">
      <c r="A118" s="1" t="s">
        <v>22</v>
      </c>
      <c r="B118" s="1">
        <v>1</v>
      </c>
      <c r="C118" t="s">
        <v>26</v>
      </c>
      <c r="D118" t="s">
        <v>432</v>
      </c>
      <c r="E118" t="s">
        <v>263</v>
      </c>
      <c r="F118" t="s">
        <v>388</v>
      </c>
    </row>
    <row r="119" spans="1:6" ht="12.75">
      <c r="A119" s="1" t="s">
        <v>22</v>
      </c>
      <c r="B119" s="1">
        <v>2</v>
      </c>
      <c r="C119" t="s">
        <v>26</v>
      </c>
      <c r="D119" t="s">
        <v>433</v>
      </c>
      <c r="E119" t="s">
        <v>263</v>
      </c>
      <c r="F119" t="s">
        <v>388</v>
      </c>
    </row>
    <row r="120" spans="1:6" ht="12.75">
      <c r="A120" s="1" t="s">
        <v>22</v>
      </c>
      <c r="B120" s="1">
        <v>3</v>
      </c>
      <c r="C120" t="s">
        <v>26</v>
      </c>
      <c r="D120" t="s">
        <v>349</v>
      </c>
      <c r="E120" t="s">
        <v>263</v>
      </c>
      <c r="F120" t="s">
        <v>388</v>
      </c>
    </row>
    <row r="121" spans="1:6" ht="12.75">
      <c r="A121" s="1" t="s">
        <v>22</v>
      </c>
      <c r="B121" s="1">
        <v>1</v>
      </c>
      <c r="C121" t="s">
        <v>26</v>
      </c>
      <c r="D121" t="s">
        <v>434</v>
      </c>
      <c r="E121" t="s">
        <v>263</v>
      </c>
      <c r="F121" t="s">
        <v>388</v>
      </c>
    </row>
    <row r="122" spans="1:6" ht="12.75">
      <c r="A122" s="1" t="s">
        <v>22</v>
      </c>
      <c r="B122" s="1">
        <v>1</v>
      </c>
      <c r="C122" t="s">
        <v>26</v>
      </c>
      <c r="D122" t="s">
        <v>435</v>
      </c>
      <c r="E122" t="s">
        <v>260</v>
      </c>
      <c r="F122" t="s">
        <v>388</v>
      </c>
    </row>
    <row r="123" spans="1:6" ht="12.75">
      <c r="A123" s="1" t="s">
        <v>22</v>
      </c>
      <c r="B123" s="1">
        <v>1</v>
      </c>
      <c r="C123" t="s">
        <v>26</v>
      </c>
      <c r="D123" t="s">
        <v>359</v>
      </c>
      <c r="E123" t="s">
        <v>260</v>
      </c>
      <c r="F123" t="s">
        <v>388</v>
      </c>
    </row>
    <row r="124" spans="1:6" ht="12.75">
      <c r="A124" s="1" t="s">
        <v>22</v>
      </c>
      <c r="B124" s="1">
        <v>1</v>
      </c>
      <c r="C124" t="s">
        <v>26</v>
      </c>
      <c r="D124" t="s">
        <v>436</v>
      </c>
      <c r="E124" t="s">
        <v>260</v>
      </c>
      <c r="F124" t="s">
        <v>388</v>
      </c>
    </row>
    <row r="125" spans="1:6" ht="12.75">
      <c r="A125" s="1" t="s">
        <v>22</v>
      </c>
      <c r="B125" s="1">
        <v>1</v>
      </c>
      <c r="C125" t="s">
        <v>26</v>
      </c>
      <c r="D125" t="s">
        <v>349</v>
      </c>
      <c r="E125" t="s">
        <v>260</v>
      </c>
      <c r="F125" t="s">
        <v>388</v>
      </c>
    </row>
    <row r="126" spans="1:6" ht="12.75">
      <c r="A126" s="1" t="s">
        <v>22</v>
      </c>
      <c r="B126" s="1">
        <v>1</v>
      </c>
      <c r="C126" t="s">
        <v>26</v>
      </c>
      <c r="D126" t="s">
        <v>437</v>
      </c>
      <c r="E126" t="s">
        <v>306</v>
      </c>
      <c r="F126" t="s">
        <v>388</v>
      </c>
    </row>
    <row r="127" spans="1:6" ht="12.75">
      <c r="A127" s="1" t="s">
        <v>22</v>
      </c>
      <c r="B127" s="1">
        <v>1</v>
      </c>
      <c r="C127" t="s">
        <v>26</v>
      </c>
      <c r="D127" t="s">
        <v>438</v>
      </c>
      <c r="E127" t="s">
        <v>306</v>
      </c>
      <c r="F127" t="s">
        <v>388</v>
      </c>
    </row>
    <row r="128" spans="1:6" ht="12.75">
      <c r="A128" s="1" t="s">
        <v>22</v>
      </c>
      <c r="B128" s="1">
        <v>1</v>
      </c>
      <c r="C128" t="s">
        <v>26</v>
      </c>
      <c r="E128" t="s">
        <v>331</v>
      </c>
      <c r="F128" t="s">
        <v>388</v>
      </c>
    </row>
    <row r="129" spans="1:6" ht="12.75">
      <c r="A129" s="1" t="s">
        <v>22</v>
      </c>
      <c r="B129" s="1">
        <v>1</v>
      </c>
      <c r="C129" t="s">
        <v>26</v>
      </c>
      <c r="D129" t="s">
        <v>347</v>
      </c>
      <c r="E129" t="s">
        <v>331</v>
      </c>
      <c r="F129" t="s">
        <v>388</v>
      </c>
    </row>
    <row r="130" spans="1:6" ht="12.75">
      <c r="A130" s="1" t="s">
        <v>22</v>
      </c>
      <c r="B130" s="1">
        <v>2</v>
      </c>
      <c r="C130" t="s">
        <v>26</v>
      </c>
      <c r="D130" t="s">
        <v>435</v>
      </c>
      <c r="E130" t="s">
        <v>294</v>
      </c>
      <c r="F130" t="s">
        <v>388</v>
      </c>
    </row>
    <row r="131" spans="1:6" ht="12.75">
      <c r="A131" s="1" t="s">
        <v>22</v>
      </c>
      <c r="B131" s="1">
        <v>2</v>
      </c>
      <c r="C131" t="s">
        <v>26</v>
      </c>
      <c r="D131" t="s">
        <v>439</v>
      </c>
      <c r="E131" t="s">
        <v>294</v>
      </c>
      <c r="F131" t="s">
        <v>388</v>
      </c>
    </row>
    <row r="132" spans="1:6" ht="12.75">
      <c r="A132" s="1" t="s">
        <v>22</v>
      </c>
      <c r="B132" s="1">
        <v>1</v>
      </c>
      <c r="C132" t="s">
        <v>26</v>
      </c>
      <c r="D132" t="s">
        <v>440</v>
      </c>
      <c r="E132" t="s">
        <v>282</v>
      </c>
      <c r="F132" t="s">
        <v>389</v>
      </c>
    </row>
    <row r="133" spans="1:6" ht="12.75">
      <c r="A133" s="1" t="s">
        <v>22</v>
      </c>
      <c r="B133" s="1">
        <v>2</v>
      </c>
      <c r="C133" t="s">
        <v>26</v>
      </c>
      <c r="D133" t="s">
        <v>441</v>
      </c>
      <c r="E133" t="s">
        <v>282</v>
      </c>
      <c r="F133" t="s">
        <v>389</v>
      </c>
    </row>
    <row r="134" spans="1:6" ht="12.75">
      <c r="A134" s="1" t="s">
        <v>22</v>
      </c>
      <c r="B134" s="1">
        <v>1</v>
      </c>
      <c r="C134" t="s">
        <v>26</v>
      </c>
      <c r="D134" t="s">
        <v>361</v>
      </c>
      <c r="E134" t="s">
        <v>282</v>
      </c>
      <c r="F134" t="s">
        <v>389</v>
      </c>
    </row>
    <row r="135" spans="1:6" ht="12.75">
      <c r="A135" s="1" t="s">
        <v>22</v>
      </c>
      <c r="B135" s="1">
        <v>2</v>
      </c>
      <c r="C135" t="s">
        <v>26</v>
      </c>
      <c r="E135" t="s">
        <v>263</v>
      </c>
      <c r="F135" t="s">
        <v>389</v>
      </c>
    </row>
    <row r="136" spans="1:6" ht="12.75">
      <c r="A136" s="1" t="s">
        <v>22</v>
      </c>
      <c r="B136" s="1">
        <v>1</v>
      </c>
      <c r="C136" t="s">
        <v>26</v>
      </c>
      <c r="D136" t="s">
        <v>432</v>
      </c>
      <c r="E136" t="s">
        <v>263</v>
      </c>
      <c r="F136" t="s">
        <v>389</v>
      </c>
    </row>
    <row r="137" spans="1:6" ht="12.75">
      <c r="A137" s="1" t="s">
        <v>22</v>
      </c>
      <c r="B137" s="1">
        <v>1</v>
      </c>
      <c r="C137" t="s">
        <v>26</v>
      </c>
      <c r="D137" t="s">
        <v>433</v>
      </c>
      <c r="E137" t="s">
        <v>263</v>
      </c>
      <c r="F137" t="s">
        <v>389</v>
      </c>
    </row>
    <row r="138" spans="1:6" ht="12.75">
      <c r="A138" s="1" t="s">
        <v>22</v>
      </c>
      <c r="B138" s="1">
        <v>1</v>
      </c>
      <c r="C138" t="s">
        <v>26</v>
      </c>
      <c r="D138" t="s">
        <v>442</v>
      </c>
      <c r="E138" t="s">
        <v>263</v>
      </c>
      <c r="F138" t="s">
        <v>389</v>
      </c>
    </row>
    <row r="139" spans="1:6" ht="12.75">
      <c r="A139" s="1" t="s">
        <v>22</v>
      </c>
      <c r="B139" s="1">
        <v>2</v>
      </c>
      <c r="C139" t="s">
        <v>26</v>
      </c>
      <c r="D139" t="s">
        <v>304</v>
      </c>
      <c r="E139" t="s">
        <v>263</v>
      </c>
      <c r="F139" t="s">
        <v>389</v>
      </c>
    </row>
    <row r="140" spans="1:6" ht="12.75">
      <c r="A140" s="1" t="s">
        <v>22</v>
      </c>
      <c r="B140" s="1">
        <v>1</v>
      </c>
      <c r="C140" t="s">
        <v>26</v>
      </c>
      <c r="D140" t="s">
        <v>285</v>
      </c>
      <c r="E140" t="s">
        <v>263</v>
      </c>
      <c r="F140" t="s">
        <v>389</v>
      </c>
    </row>
    <row r="141" spans="1:6" ht="12.75">
      <c r="A141" s="1" t="s">
        <v>22</v>
      </c>
      <c r="B141" s="1">
        <v>2</v>
      </c>
      <c r="C141" t="s">
        <v>26</v>
      </c>
      <c r="D141" t="s">
        <v>349</v>
      </c>
      <c r="E141" t="s">
        <v>263</v>
      </c>
      <c r="F141" t="s">
        <v>389</v>
      </c>
    </row>
    <row r="142" spans="1:6" ht="12.75">
      <c r="A142" s="1" t="s">
        <v>22</v>
      </c>
      <c r="B142" s="1">
        <v>2</v>
      </c>
      <c r="C142" t="s">
        <v>26</v>
      </c>
      <c r="D142" t="s">
        <v>431</v>
      </c>
      <c r="E142" t="s">
        <v>260</v>
      </c>
      <c r="F142" t="s">
        <v>389</v>
      </c>
    </row>
    <row r="143" spans="1:6" ht="12.75">
      <c r="A143" s="1" t="s">
        <v>22</v>
      </c>
      <c r="B143" s="1">
        <v>1</v>
      </c>
      <c r="C143" t="s">
        <v>26</v>
      </c>
      <c r="D143" t="s">
        <v>351</v>
      </c>
      <c r="E143" t="s">
        <v>260</v>
      </c>
      <c r="F143" t="s">
        <v>389</v>
      </c>
    </row>
    <row r="144" spans="1:6" ht="12.75">
      <c r="A144" s="1" t="s">
        <v>22</v>
      </c>
      <c r="B144" s="1">
        <v>3</v>
      </c>
      <c r="C144" t="s">
        <v>26</v>
      </c>
      <c r="D144" t="s">
        <v>304</v>
      </c>
      <c r="E144" t="s">
        <v>260</v>
      </c>
      <c r="F144" t="s">
        <v>389</v>
      </c>
    </row>
    <row r="145" spans="1:6" ht="12.75">
      <c r="A145" s="1" t="s">
        <v>22</v>
      </c>
      <c r="B145" s="1">
        <v>1</v>
      </c>
      <c r="C145" t="s">
        <v>26</v>
      </c>
      <c r="D145" t="s">
        <v>417</v>
      </c>
      <c r="E145" t="s">
        <v>260</v>
      </c>
      <c r="F145" t="s">
        <v>389</v>
      </c>
    </row>
    <row r="146" spans="1:6" ht="12.75">
      <c r="A146" s="1" t="s">
        <v>22</v>
      </c>
      <c r="B146" s="1">
        <v>1</v>
      </c>
      <c r="C146" t="s">
        <v>26</v>
      </c>
      <c r="D146" t="s">
        <v>350</v>
      </c>
      <c r="E146" t="s">
        <v>306</v>
      </c>
      <c r="F146" t="s">
        <v>389</v>
      </c>
    </row>
    <row r="147" spans="1:6" ht="12.75">
      <c r="A147" s="1" t="s">
        <v>22</v>
      </c>
      <c r="B147" s="1">
        <v>1</v>
      </c>
      <c r="C147" t="s">
        <v>26</v>
      </c>
      <c r="D147" t="s">
        <v>330</v>
      </c>
      <c r="E147" t="s">
        <v>306</v>
      </c>
      <c r="F147" t="s">
        <v>389</v>
      </c>
    </row>
    <row r="148" spans="1:6" ht="12.75">
      <c r="A148" s="1" t="s">
        <v>22</v>
      </c>
      <c r="B148" s="1">
        <v>1</v>
      </c>
      <c r="C148" t="s">
        <v>26</v>
      </c>
      <c r="D148" t="s">
        <v>443</v>
      </c>
      <c r="E148" t="s">
        <v>306</v>
      </c>
      <c r="F148" t="s">
        <v>389</v>
      </c>
    </row>
    <row r="149" spans="1:6" ht="12.75">
      <c r="A149" s="1" t="s">
        <v>22</v>
      </c>
      <c r="B149" s="1">
        <v>1</v>
      </c>
      <c r="C149" t="s">
        <v>26</v>
      </c>
      <c r="D149" t="s">
        <v>435</v>
      </c>
      <c r="E149" t="s">
        <v>294</v>
      </c>
      <c r="F149" t="s">
        <v>389</v>
      </c>
    </row>
    <row r="150" spans="1:6" ht="12.75">
      <c r="A150" s="1" t="s">
        <v>22</v>
      </c>
      <c r="B150" s="1">
        <v>1</v>
      </c>
      <c r="C150" t="s">
        <v>26</v>
      </c>
      <c r="D150" t="s">
        <v>439</v>
      </c>
      <c r="E150" t="s">
        <v>294</v>
      </c>
      <c r="F150" t="s">
        <v>389</v>
      </c>
    </row>
    <row r="151" spans="1:6" ht="12.75">
      <c r="A151" s="1" t="s">
        <v>22</v>
      </c>
      <c r="B151" s="1">
        <v>2</v>
      </c>
      <c r="C151" t="s">
        <v>28</v>
      </c>
      <c r="E151" t="s">
        <v>263</v>
      </c>
      <c r="F151" t="s">
        <v>388</v>
      </c>
    </row>
    <row r="152" spans="1:6" ht="12.75">
      <c r="A152" s="1" t="s">
        <v>22</v>
      </c>
      <c r="B152" s="1">
        <v>1</v>
      </c>
      <c r="C152" t="s">
        <v>28</v>
      </c>
      <c r="D152" t="s">
        <v>444</v>
      </c>
      <c r="E152" t="s">
        <v>263</v>
      </c>
      <c r="F152" t="s">
        <v>388</v>
      </c>
    </row>
    <row r="153" spans="1:6" ht="12.75">
      <c r="A153" s="1" t="s">
        <v>22</v>
      </c>
      <c r="B153" s="1">
        <v>1</v>
      </c>
      <c r="C153" t="s">
        <v>28</v>
      </c>
      <c r="D153" t="s">
        <v>336</v>
      </c>
      <c r="E153" t="s">
        <v>263</v>
      </c>
      <c r="F153" t="s">
        <v>388</v>
      </c>
    </row>
    <row r="154" spans="1:6" ht="12.75">
      <c r="A154" s="1" t="s">
        <v>22</v>
      </c>
      <c r="B154" s="1">
        <v>1</v>
      </c>
      <c r="C154" t="s">
        <v>28</v>
      </c>
      <c r="D154" t="s">
        <v>285</v>
      </c>
      <c r="E154" t="s">
        <v>260</v>
      </c>
      <c r="F154" t="s">
        <v>388</v>
      </c>
    </row>
    <row r="155" spans="1:6" ht="12.75">
      <c r="A155" s="1" t="s">
        <v>22</v>
      </c>
      <c r="B155" s="1">
        <v>1</v>
      </c>
      <c r="C155" t="s">
        <v>28</v>
      </c>
      <c r="D155" t="s">
        <v>336</v>
      </c>
      <c r="E155" t="s">
        <v>260</v>
      </c>
      <c r="F155" t="s">
        <v>389</v>
      </c>
    </row>
    <row r="156" spans="1:6" ht="12.75">
      <c r="A156" s="1" t="s">
        <v>29</v>
      </c>
      <c r="B156" s="1">
        <v>1</v>
      </c>
      <c r="C156" t="s">
        <v>189</v>
      </c>
      <c r="D156" t="s">
        <v>349</v>
      </c>
      <c r="E156" t="s">
        <v>301</v>
      </c>
      <c r="F156" t="s">
        <v>389</v>
      </c>
    </row>
    <row r="157" spans="1:6" ht="12.75">
      <c r="A157" s="1" t="s">
        <v>29</v>
      </c>
      <c r="B157" s="1">
        <v>1</v>
      </c>
      <c r="C157" t="s">
        <v>189</v>
      </c>
      <c r="D157" t="s">
        <v>445</v>
      </c>
      <c r="E157" t="s">
        <v>263</v>
      </c>
      <c r="F157" t="s">
        <v>389</v>
      </c>
    </row>
    <row r="158" spans="1:6" ht="12.75">
      <c r="A158" s="1" t="s">
        <v>31</v>
      </c>
      <c r="B158" s="1">
        <v>1</v>
      </c>
      <c r="C158" t="s">
        <v>12</v>
      </c>
      <c r="D158" t="s">
        <v>446</v>
      </c>
      <c r="F158" t="s">
        <v>388</v>
      </c>
    </row>
    <row r="159" spans="1:6" ht="12.75">
      <c r="A159" s="1" t="s">
        <v>31</v>
      </c>
      <c r="B159" s="1">
        <v>1</v>
      </c>
      <c r="C159" t="s">
        <v>12</v>
      </c>
      <c r="D159" t="s">
        <v>372</v>
      </c>
      <c r="F159" t="s">
        <v>388</v>
      </c>
    </row>
    <row r="160" spans="1:6" ht="12.75">
      <c r="A160" s="1" t="s">
        <v>31</v>
      </c>
      <c r="B160" s="1">
        <v>1</v>
      </c>
      <c r="C160" t="s">
        <v>12</v>
      </c>
      <c r="D160" t="s">
        <v>447</v>
      </c>
      <c r="F160" t="s">
        <v>388</v>
      </c>
    </row>
    <row r="161" spans="1:6" ht="12.75">
      <c r="A161" s="1" t="s">
        <v>31</v>
      </c>
      <c r="B161" s="1">
        <v>1</v>
      </c>
      <c r="C161" t="s">
        <v>12</v>
      </c>
      <c r="D161" t="s">
        <v>448</v>
      </c>
      <c r="F161" t="s">
        <v>389</v>
      </c>
    </row>
    <row r="162" spans="1:6" ht="12.75">
      <c r="A162" s="1" t="s">
        <v>31</v>
      </c>
      <c r="B162" s="1">
        <v>1</v>
      </c>
      <c r="C162" t="s">
        <v>12</v>
      </c>
      <c r="D162" t="s">
        <v>449</v>
      </c>
      <c r="F162" t="s">
        <v>389</v>
      </c>
    </row>
    <row r="163" spans="1:6" ht="12.75">
      <c r="A163" s="1" t="s">
        <v>31</v>
      </c>
      <c r="B163" s="1">
        <v>1</v>
      </c>
      <c r="C163" t="s">
        <v>12</v>
      </c>
      <c r="D163" t="s">
        <v>372</v>
      </c>
      <c r="E163" t="s">
        <v>263</v>
      </c>
      <c r="F163" t="s">
        <v>389</v>
      </c>
    </row>
    <row r="164" spans="1:6" ht="12.75">
      <c r="A164" s="1" t="s">
        <v>31</v>
      </c>
      <c r="B164" s="1">
        <v>1</v>
      </c>
      <c r="C164" t="s">
        <v>296</v>
      </c>
      <c r="D164" t="s">
        <v>450</v>
      </c>
      <c r="E164" t="s">
        <v>263</v>
      </c>
      <c r="F164" t="s">
        <v>388</v>
      </c>
    </row>
    <row r="165" spans="1:6" ht="12.75">
      <c r="A165" s="1" t="s">
        <v>31</v>
      </c>
      <c r="B165" s="1">
        <v>1</v>
      </c>
      <c r="C165" t="s">
        <v>296</v>
      </c>
      <c r="D165" t="s">
        <v>269</v>
      </c>
      <c r="E165" t="s">
        <v>260</v>
      </c>
      <c r="F165" t="s">
        <v>388</v>
      </c>
    </row>
    <row r="166" spans="1:6" ht="12.75">
      <c r="A166" s="1" t="s">
        <v>31</v>
      </c>
      <c r="B166" s="1">
        <v>1</v>
      </c>
      <c r="C166" t="s">
        <v>298</v>
      </c>
      <c r="D166" t="s">
        <v>302</v>
      </c>
      <c r="F166" t="s">
        <v>388</v>
      </c>
    </row>
    <row r="167" spans="1:6" ht="12.75">
      <c r="A167" s="1" t="s">
        <v>31</v>
      </c>
      <c r="B167" s="1">
        <v>1</v>
      </c>
      <c r="C167" t="s">
        <v>298</v>
      </c>
      <c r="D167" t="s">
        <v>302</v>
      </c>
      <c r="E167" t="s">
        <v>263</v>
      </c>
      <c r="F167" t="s">
        <v>388</v>
      </c>
    </row>
    <row r="168" spans="1:6" ht="12.75">
      <c r="A168" s="1" t="s">
        <v>31</v>
      </c>
      <c r="B168" s="1">
        <v>1</v>
      </c>
      <c r="C168" t="s">
        <v>298</v>
      </c>
      <c r="F168" t="s">
        <v>389</v>
      </c>
    </row>
    <row r="169" spans="1:6" ht="12.75">
      <c r="A169" s="1" t="s">
        <v>31</v>
      </c>
      <c r="B169" s="1">
        <v>3</v>
      </c>
      <c r="C169" t="s">
        <v>298</v>
      </c>
      <c r="D169" t="s">
        <v>302</v>
      </c>
      <c r="F169" t="s">
        <v>389</v>
      </c>
    </row>
    <row r="170" spans="1:6" ht="12.75">
      <c r="A170" s="1" t="s">
        <v>31</v>
      </c>
      <c r="B170" s="1">
        <v>1</v>
      </c>
      <c r="C170" t="s">
        <v>298</v>
      </c>
      <c r="D170" t="s">
        <v>378</v>
      </c>
      <c r="F170" t="s">
        <v>389</v>
      </c>
    </row>
    <row r="171" spans="1:6" ht="12.75">
      <c r="A171" s="1" t="s">
        <v>31</v>
      </c>
      <c r="B171" s="1">
        <v>1</v>
      </c>
      <c r="C171" t="s">
        <v>298</v>
      </c>
      <c r="D171" t="s">
        <v>302</v>
      </c>
      <c r="E171" t="s">
        <v>263</v>
      </c>
      <c r="F171" t="s">
        <v>389</v>
      </c>
    </row>
    <row r="172" spans="1:2" ht="12.75">
      <c r="A172" s="1"/>
      <c r="B172" s="4">
        <f>SUM(B4:B171)</f>
        <v>219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B - Juni 2007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9" width="8.7109375" style="0" customWidth="1"/>
    <col min="10" max="10" width="18.8515625" style="0" customWidth="1"/>
    <col min="12" max="12" width="2.421875" style="0" customWidth="1"/>
  </cols>
  <sheetData>
    <row r="1" spans="1:8" ht="15">
      <c r="A1" s="21" t="s">
        <v>115</v>
      </c>
      <c r="D1" s="80" t="s">
        <v>232</v>
      </c>
      <c r="E1" s="37"/>
      <c r="F1" s="29" t="s">
        <v>53</v>
      </c>
      <c r="G1" s="29" t="s">
        <v>132</v>
      </c>
      <c r="H1"/>
    </row>
    <row r="2" spans="1:11" ht="12.75">
      <c r="A2" s="4" t="s">
        <v>136</v>
      </c>
      <c r="B2" s="4" t="s">
        <v>0</v>
      </c>
      <c r="D2" s="4" t="s">
        <v>233</v>
      </c>
      <c r="E2" s="29"/>
      <c r="F2" s="29" t="s">
        <v>130</v>
      </c>
      <c r="G2" s="29" t="s">
        <v>133</v>
      </c>
      <c r="H2"/>
      <c r="I2" s="3" t="s">
        <v>140</v>
      </c>
      <c r="J2" s="1"/>
      <c r="K2" s="4" t="s">
        <v>139</v>
      </c>
    </row>
    <row r="3" spans="1:11" ht="12.75">
      <c r="A3" s="4" t="s">
        <v>137</v>
      </c>
      <c r="B3" s="4"/>
      <c r="C3" s="4" t="s">
        <v>229</v>
      </c>
      <c r="D3" s="4" t="s">
        <v>230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12</v>
      </c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10</v>
      </c>
      <c r="D5" s="42">
        <v>2</v>
      </c>
      <c r="E5" s="36">
        <f aca="true" t="shared" si="0" ref="E5:E11">SUM(C5:D5)</f>
        <v>12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>
        <v>5267.58</v>
      </c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/>
      <c r="E7" s="36">
        <f t="shared" si="0"/>
        <v>0</v>
      </c>
      <c r="F7" s="36"/>
      <c r="G7" s="36">
        <f>SUM(E7-F7)</f>
        <v>0</v>
      </c>
      <c r="H7" t="s">
        <v>58</v>
      </c>
      <c r="I7" s="21" t="s">
        <v>143</v>
      </c>
      <c r="J7" s="1" t="s">
        <v>48</v>
      </c>
      <c r="K7" s="27">
        <v>605.44</v>
      </c>
      <c r="L7" t="s">
        <v>91</v>
      </c>
    </row>
    <row r="8" spans="1:12" ht="12.75">
      <c r="A8" s="21" t="s">
        <v>10</v>
      </c>
      <c r="B8" t="s">
        <v>138</v>
      </c>
      <c r="C8" s="41"/>
      <c r="D8" s="42">
        <v>2</v>
      </c>
      <c r="E8" s="36">
        <f t="shared" si="0"/>
        <v>2</v>
      </c>
      <c r="F8" s="36">
        <v>4</v>
      </c>
      <c r="G8" s="36">
        <f>SUM(E8+E9+E11-F8)</f>
        <v>1</v>
      </c>
      <c r="H8" t="s">
        <v>59</v>
      </c>
      <c r="I8" s="21" t="s">
        <v>144</v>
      </c>
      <c r="J8" s="1" t="s">
        <v>160</v>
      </c>
      <c r="K8" s="27">
        <v>4744.91</v>
      </c>
      <c r="L8" t="s">
        <v>91</v>
      </c>
    </row>
    <row r="9" spans="1:12" ht="12.75">
      <c r="A9" s="21" t="s">
        <v>10</v>
      </c>
      <c r="B9" t="s">
        <v>135</v>
      </c>
      <c r="C9" s="41"/>
      <c r="D9" s="42">
        <v>3</v>
      </c>
      <c r="E9" s="36">
        <f t="shared" si="0"/>
        <v>3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>
        <v>3705.01</v>
      </c>
      <c r="L9" t="s">
        <v>91</v>
      </c>
    </row>
    <row r="10" spans="1:12" ht="12.75">
      <c r="A10" s="21" t="s">
        <v>75</v>
      </c>
      <c r="B10" t="s">
        <v>76</v>
      </c>
      <c r="C10" s="41"/>
      <c r="D10" s="42"/>
      <c r="E10" s="36">
        <f t="shared" si="0"/>
        <v>0</v>
      </c>
      <c r="F10" s="36">
        <v>1</v>
      </c>
      <c r="G10" s="36">
        <f>SUM(E10-F10)</f>
        <v>-1</v>
      </c>
      <c r="H10" t="s">
        <v>58</v>
      </c>
      <c r="I10" s="21" t="s">
        <v>145</v>
      </c>
      <c r="J10" s="1" t="s">
        <v>77</v>
      </c>
      <c r="K10" s="27"/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16</v>
      </c>
      <c r="D13" s="42">
        <v>9</v>
      </c>
      <c r="E13" s="36">
        <f aca="true" t="shared" si="1" ref="E13:E21">SUM(C13:D13)</f>
        <v>25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9936.94</v>
      </c>
      <c r="L13" t="s">
        <v>91</v>
      </c>
    </row>
    <row r="14" spans="1:12" ht="12.75">
      <c r="A14" s="21" t="s">
        <v>183</v>
      </c>
      <c r="B14" t="s">
        <v>244</v>
      </c>
      <c r="C14" s="41"/>
      <c r="D14" s="42"/>
      <c r="E14" s="36">
        <f>SUM(C14:D14)</f>
        <v>0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243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11</v>
      </c>
      <c r="D15" s="42">
        <v>2</v>
      </c>
      <c r="E15" s="36">
        <f t="shared" si="1"/>
        <v>13</v>
      </c>
      <c r="F15" s="36">
        <v>13</v>
      </c>
      <c r="G15" s="36">
        <f aca="true" t="shared" si="2" ref="G15:G21">SUM(E15-F15)</f>
        <v>0</v>
      </c>
      <c r="H15" t="s">
        <v>58</v>
      </c>
      <c r="I15" s="21" t="s">
        <v>147</v>
      </c>
      <c r="J15" s="1" t="s">
        <v>34</v>
      </c>
      <c r="K15" s="27">
        <v>3127.44</v>
      </c>
      <c r="L15" t="s">
        <v>91</v>
      </c>
    </row>
    <row r="16" spans="1:12" ht="12.75">
      <c r="A16" s="21" t="s">
        <v>15</v>
      </c>
      <c r="B16" t="s">
        <v>16</v>
      </c>
      <c r="C16" s="41">
        <v>8</v>
      </c>
      <c r="D16" s="42">
        <v>3</v>
      </c>
      <c r="E16" s="36">
        <f t="shared" si="1"/>
        <v>11</v>
      </c>
      <c r="F16" s="36">
        <v>10</v>
      </c>
      <c r="G16" s="36">
        <f t="shared" si="2"/>
        <v>1</v>
      </c>
      <c r="H16" t="s">
        <v>58</v>
      </c>
      <c r="I16" s="21" t="s">
        <v>148</v>
      </c>
      <c r="J16" s="1" t="s">
        <v>36</v>
      </c>
      <c r="K16" s="27">
        <v>7095</v>
      </c>
      <c r="L16" t="s">
        <v>91</v>
      </c>
    </row>
    <row r="17" spans="1:12" ht="12.75">
      <c r="A17" s="21" t="s">
        <v>17</v>
      </c>
      <c r="B17" t="s">
        <v>18</v>
      </c>
      <c r="C17" s="41">
        <v>16</v>
      </c>
      <c r="D17" s="42">
        <v>9</v>
      </c>
      <c r="E17" s="36">
        <f t="shared" si="1"/>
        <v>25</v>
      </c>
      <c r="F17" s="36">
        <v>28</v>
      </c>
      <c r="G17" s="36">
        <f>SUM(E17+E18-F17)</f>
        <v>-2</v>
      </c>
      <c r="H17" t="s">
        <v>58</v>
      </c>
      <c r="I17" s="21" t="s">
        <v>149</v>
      </c>
      <c r="J17" s="1" t="s">
        <v>37</v>
      </c>
      <c r="K17" s="27">
        <v>5852.59</v>
      </c>
      <c r="L17" t="s">
        <v>91</v>
      </c>
    </row>
    <row r="18" spans="1:12" ht="12.75">
      <c r="A18" s="21" t="s">
        <v>183</v>
      </c>
      <c r="B18" t="s">
        <v>185</v>
      </c>
      <c r="C18" s="41">
        <v>1</v>
      </c>
      <c r="D18" s="42"/>
      <c r="E18" s="36">
        <f t="shared" si="1"/>
        <v>1</v>
      </c>
      <c r="F18" s="36" t="s">
        <v>169</v>
      </c>
      <c r="G18" s="36" t="s">
        <v>248</v>
      </c>
      <c r="H18" t="s">
        <v>58</v>
      </c>
      <c r="I18" s="33" t="s">
        <v>149</v>
      </c>
      <c r="J18" s="1" t="s">
        <v>182</v>
      </c>
      <c r="K18" s="27">
        <v>605.44</v>
      </c>
      <c r="L18" t="s">
        <v>91</v>
      </c>
    </row>
    <row r="19" spans="1:12" ht="12.75">
      <c r="A19" s="21" t="s">
        <v>183</v>
      </c>
      <c r="B19" t="s">
        <v>211</v>
      </c>
      <c r="C19" s="41"/>
      <c r="D19" s="42"/>
      <c r="E19" s="36">
        <f t="shared" si="1"/>
        <v>0</v>
      </c>
      <c r="F19" s="36" t="s">
        <v>169</v>
      </c>
      <c r="G19" s="36" t="s">
        <v>249</v>
      </c>
      <c r="H19" t="s">
        <v>59</v>
      </c>
      <c r="I19" s="33" t="s">
        <v>155</v>
      </c>
      <c r="J19" s="1" t="s">
        <v>210</v>
      </c>
      <c r="K19" s="27"/>
      <c r="L19" t="s">
        <v>91</v>
      </c>
    </row>
    <row r="20" spans="1:12" ht="12.75">
      <c r="A20" s="21" t="s">
        <v>183</v>
      </c>
      <c r="B20" t="s">
        <v>186</v>
      </c>
      <c r="C20" s="41"/>
      <c r="D20" s="42">
        <v>1</v>
      </c>
      <c r="E20" s="36">
        <f t="shared" si="1"/>
        <v>1</v>
      </c>
      <c r="F20" s="36"/>
      <c r="G20" s="36" t="s">
        <v>165</v>
      </c>
      <c r="H20" t="s">
        <v>58</v>
      </c>
      <c r="I20" s="1" t="s">
        <v>146</v>
      </c>
      <c r="J20" s="1" t="s">
        <v>184</v>
      </c>
      <c r="K20" s="27">
        <v>426.26</v>
      </c>
      <c r="L20" t="s">
        <v>91</v>
      </c>
    </row>
    <row r="21" spans="1:12" ht="12.75">
      <c r="A21" s="21" t="s">
        <v>187</v>
      </c>
      <c r="B21" t="s">
        <v>228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250</v>
      </c>
      <c r="J21" s="1" t="s">
        <v>188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7</v>
      </c>
      <c r="D23" s="42">
        <v>5</v>
      </c>
      <c r="E23" s="36">
        <f>SUM(C23:D23)</f>
        <v>12</v>
      </c>
      <c r="F23" s="36">
        <v>14</v>
      </c>
      <c r="G23" s="36">
        <f>SUM(E23+E26-F23)</f>
        <v>-2</v>
      </c>
      <c r="H23" t="s">
        <v>57</v>
      </c>
      <c r="I23" s="21" t="s">
        <v>150</v>
      </c>
      <c r="J23" s="1" t="s">
        <v>38</v>
      </c>
      <c r="K23" s="27">
        <v>26744.05</v>
      </c>
      <c r="L23" t="s">
        <v>91</v>
      </c>
    </row>
    <row r="24" spans="1:12" ht="12.75">
      <c r="A24" s="21" t="s">
        <v>19</v>
      </c>
      <c r="B24" t="s">
        <v>193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251</v>
      </c>
      <c r="H24" t="s">
        <v>57</v>
      </c>
      <c r="I24" s="33" t="s">
        <v>150</v>
      </c>
      <c r="J24" s="1" t="s">
        <v>197</v>
      </c>
      <c r="K24" s="27"/>
      <c r="L24" t="s">
        <v>91</v>
      </c>
    </row>
    <row r="25" spans="1:12" ht="12.75">
      <c r="A25" s="21" t="s">
        <v>19</v>
      </c>
      <c r="B25" t="s">
        <v>195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251</v>
      </c>
      <c r="H25" t="s">
        <v>57</v>
      </c>
      <c r="I25" s="33" t="s">
        <v>150</v>
      </c>
      <c r="J25" s="1" t="s">
        <v>198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/>
      <c r="G26" s="36" t="s">
        <v>251</v>
      </c>
      <c r="H26" t="s">
        <v>57</v>
      </c>
      <c r="I26" s="33" t="s">
        <v>150</v>
      </c>
      <c r="J26" s="1" t="s">
        <v>199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204</v>
      </c>
      <c r="C28" s="41">
        <v>12</v>
      </c>
      <c r="D28" s="42">
        <v>7</v>
      </c>
      <c r="E28" s="36">
        <f aca="true" t="shared" si="3" ref="E28:E33">SUM(C28:D28)</f>
        <v>19</v>
      </c>
      <c r="F28" s="36">
        <v>34</v>
      </c>
      <c r="G28" s="36">
        <f>SUM(E28+E29+E30+E31+E32+E33-F28)</f>
        <v>1</v>
      </c>
      <c r="H28" t="s">
        <v>59</v>
      </c>
      <c r="I28" s="21" t="s">
        <v>151</v>
      </c>
      <c r="J28" s="1" t="s">
        <v>49</v>
      </c>
      <c r="K28" s="27">
        <v>12586.67</v>
      </c>
      <c r="L28" t="s">
        <v>91</v>
      </c>
    </row>
    <row r="29" spans="1:12" ht="12.75">
      <c r="A29" s="21" t="s">
        <v>21</v>
      </c>
      <c r="B29" t="s">
        <v>206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207</v>
      </c>
      <c r="K29" s="27"/>
      <c r="L29" t="s">
        <v>91</v>
      </c>
    </row>
    <row r="30" spans="1:12" ht="12.75">
      <c r="A30" s="21" t="s">
        <v>21</v>
      </c>
      <c r="B30" t="s">
        <v>240</v>
      </c>
      <c r="C30" s="41">
        <v>6</v>
      </c>
      <c r="D30" s="42">
        <v>4</v>
      </c>
      <c r="E30" s="36">
        <f t="shared" si="3"/>
        <v>10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237</v>
      </c>
      <c r="K30" s="27">
        <v>11603.52</v>
      </c>
      <c r="L30" t="s">
        <v>91</v>
      </c>
    </row>
    <row r="31" spans="1:12" ht="12.75">
      <c r="A31" s="21" t="s">
        <v>21</v>
      </c>
      <c r="B31" t="s">
        <v>205</v>
      </c>
      <c r="C31" s="41">
        <v>1</v>
      </c>
      <c r="D31" s="42">
        <v>5</v>
      </c>
      <c r="E31" s="36">
        <f t="shared" si="3"/>
        <v>6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>
        <v>2857.31</v>
      </c>
      <c r="L31" t="s">
        <v>91</v>
      </c>
    </row>
    <row r="32" spans="1:12" ht="12.75">
      <c r="A32" s="21" t="s">
        <v>21</v>
      </c>
      <c r="B32" t="s">
        <v>241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238</v>
      </c>
      <c r="K32" s="27">
        <v>5576.38</v>
      </c>
      <c r="L32" t="s">
        <v>91</v>
      </c>
    </row>
    <row r="33" spans="1:12" ht="12.75">
      <c r="A33" s="21" t="s">
        <v>21</v>
      </c>
      <c r="B33" t="s">
        <v>242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239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3506.88</v>
      </c>
      <c r="L34" t="s">
        <v>91</v>
      </c>
    </row>
    <row r="35" spans="1:12" ht="12.75">
      <c r="A35" s="21" t="s">
        <v>21</v>
      </c>
      <c r="B35" t="s">
        <v>193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194</v>
      </c>
      <c r="K35" s="27">
        <v>141.12</v>
      </c>
      <c r="L35" t="s">
        <v>91</v>
      </c>
    </row>
    <row r="36" spans="1:12" ht="12.75">
      <c r="A36" s="21" t="s">
        <v>21</v>
      </c>
      <c r="B36" t="s">
        <v>195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196</v>
      </c>
      <c r="K36" s="27">
        <v>19.8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17</v>
      </c>
      <c r="D38" s="42">
        <v>17</v>
      </c>
      <c r="E38" s="36">
        <f aca="true" t="shared" si="4" ref="E38:E45">SUM(C38:D38)</f>
        <v>34</v>
      </c>
      <c r="F38" s="36">
        <v>35</v>
      </c>
      <c r="G38" s="36">
        <f>SUM(E38+E42+E53-F38)</f>
        <v>-1</v>
      </c>
      <c r="H38" t="s">
        <v>59</v>
      </c>
      <c r="I38" s="21" t="s">
        <v>152</v>
      </c>
      <c r="J38" s="1" t="s">
        <v>167</v>
      </c>
      <c r="K38" s="27">
        <v>58750.41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/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>
        <v>2</v>
      </c>
      <c r="D40" s="42">
        <v>8</v>
      </c>
      <c r="E40" s="36">
        <f t="shared" si="4"/>
        <v>10</v>
      </c>
      <c r="F40" s="36">
        <v>11</v>
      </c>
      <c r="G40" s="36">
        <f>SUM(E40+E51-F40)</f>
        <v>0</v>
      </c>
      <c r="H40" t="s">
        <v>59</v>
      </c>
      <c r="I40" s="21" t="s">
        <v>154</v>
      </c>
      <c r="J40" s="1" t="s">
        <v>42</v>
      </c>
      <c r="K40" s="27">
        <v>37878.35</v>
      </c>
      <c r="L40" t="s">
        <v>91</v>
      </c>
    </row>
    <row r="41" spans="1:12" ht="12.75">
      <c r="A41" s="21" t="s">
        <v>22</v>
      </c>
      <c r="B41" t="s">
        <v>26</v>
      </c>
      <c r="C41" s="41">
        <v>20</v>
      </c>
      <c r="D41" s="42">
        <v>19</v>
      </c>
      <c r="E41" s="36">
        <f t="shared" si="4"/>
        <v>39</v>
      </c>
      <c r="F41" s="36">
        <v>42</v>
      </c>
      <c r="G41" s="36">
        <f>SUM(E41+E19+E49-F41)</f>
        <v>-1</v>
      </c>
      <c r="H41" t="s">
        <v>59</v>
      </c>
      <c r="I41" s="21" t="s">
        <v>155</v>
      </c>
      <c r="J41" s="1" t="s">
        <v>43</v>
      </c>
      <c r="K41" s="27">
        <v>117803.32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248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6</v>
      </c>
      <c r="D43" s="42">
        <v>4</v>
      </c>
      <c r="E43" s="36">
        <f t="shared" si="4"/>
        <v>10</v>
      </c>
      <c r="F43" s="36">
        <v>10</v>
      </c>
      <c r="G43" s="36">
        <f>SUM(E43+E50-F43)</f>
        <v>0</v>
      </c>
      <c r="H43" t="s">
        <v>59</v>
      </c>
      <c r="I43" s="21" t="s">
        <v>156</v>
      </c>
      <c r="J43" s="1" t="s">
        <v>44</v>
      </c>
      <c r="K43" s="27">
        <v>31407.14</v>
      </c>
      <c r="L43" t="s">
        <v>91</v>
      </c>
    </row>
    <row r="44" spans="1:12" ht="12.75">
      <c r="A44" s="21" t="s">
        <v>29</v>
      </c>
      <c r="B44" t="s">
        <v>69</v>
      </c>
      <c r="C44" s="41"/>
      <c r="D44" s="42">
        <v>1</v>
      </c>
      <c r="E44" s="36">
        <f t="shared" si="4"/>
        <v>1</v>
      </c>
      <c r="F44" s="36">
        <v>1</v>
      </c>
      <c r="G44" s="36">
        <f>SUM(E44-F44)</f>
        <v>0</v>
      </c>
      <c r="H44" t="s">
        <v>58</v>
      </c>
      <c r="I44" s="21" t="s">
        <v>157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/>
      <c r="D45" s="42"/>
      <c r="E45" s="36">
        <f t="shared" si="4"/>
        <v>0</v>
      </c>
      <c r="F45" s="36"/>
      <c r="G45" s="36">
        <f>SUM(E45-F45)</f>
        <v>0</v>
      </c>
      <c r="H45" t="s">
        <v>59</v>
      </c>
      <c r="I45" s="21" t="s">
        <v>158</v>
      </c>
      <c r="J45" s="1" t="s">
        <v>46</v>
      </c>
      <c r="K45" s="27">
        <v>1210.88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6</v>
      </c>
      <c r="D47" s="42">
        <v>4</v>
      </c>
      <c r="E47" s="36">
        <f aca="true" t="shared" si="5" ref="E47:E55">SUM(C47:D47)</f>
        <v>10</v>
      </c>
      <c r="F47" s="36">
        <v>42</v>
      </c>
      <c r="G47" s="36">
        <f>SUM(E47+E13+E14+E20+E54+E55-F47)</f>
        <v>0</v>
      </c>
      <c r="H47" t="s">
        <v>58</v>
      </c>
      <c r="I47" s="21" t="s">
        <v>146</v>
      </c>
      <c r="J47" s="1" t="s">
        <v>164</v>
      </c>
      <c r="K47" s="27">
        <v>1287.31</v>
      </c>
      <c r="L47" t="s">
        <v>91</v>
      </c>
    </row>
    <row r="48" spans="1:12" ht="12.75">
      <c r="A48" s="21" t="s">
        <v>31</v>
      </c>
      <c r="B48" t="s">
        <v>203</v>
      </c>
      <c r="C48" s="41"/>
      <c r="D48" s="42"/>
      <c r="E48" s="36">
        <f t="shared" si="5"/>
        <v>0</v>
      </c>
      <c r="F48" s="36" t="s">
        <v>169</v>
      </c>
      <c r="G48" s="36" t="s">
        <v>252</v>
      </c>
      <c r="H48" t="s">
        <v>59</v>
      </c>
      <c r="I48" s="33" t="s">
        <v>158</v>
      </c>
      <c r="J48" s="1" t="s">
        <v>191</v>
      </c>
      <c r="K48" s="27"/>
      <c r="L48" t="s">
        <v>91</v>
      </c>
    </row>
    <row r="49" spans="1:12" ht="12.75">
      <c r="A49" s="21" t="s">
        <v>31</v>
      </c>
      <c r="B49" t="s">
        <v>217</v>
      </c>
      <c r="C49" s="41">
        <v>2</v>
      </c>
      <c r="D49" s="42"/>
      <c r="E49" s="36">
        <f t="shared" si="5"/>
        <v>2</v>
      </c>
      <c r="F49" s="36" t="s">
        <v>169</v>
      </c>
      <c r="G49" s="36" t="s">
        <v>249</v>
      </c>
      <c r="H49" t="s">
        <v>59</v>
      </c>
      <c r="I49" s="33" t="s">
        <v>155</v>
      </c>
      <c r="J49" s="1" t="s">
        <v>212</v>
      </c>
      <c r="K49" s="27">
        <v>20169.44</v>
      </c>
      <c r="L49" t="s">
        <v>91</v>
      </c>
    </row>
    <row r="50" spans="1:12" ht="12.75">
      <c r="A50" s="21" t="s">
        <v>31</v>
      </c>
      <c r="B50" t="s">
        <v>218</v>
      </c>
      <c r="C50" s="41"/>
      <c r="D50" s="42"/>
      <c r="E50" s="36">
        <f t="shared" si="5"/>
        <v>0</v>
      </c>
      <c r="F50" s="36" t="s">
        <v>169</v>
      </c>
      <c r="G50" s="36" t="s">
        <v>253</v>
      </c>
      <c r="H50" t="s">
        <v>59</v>
      </c>
      <c r="I50" s="33" t="s">
        <v>156</v>
      </c>
      <c r="J50" s="1" t="s">
        <v>213</v>
      </c>
      <c r="K50" s="27"/>
      <c r="L50" t="s">
        <v>91</v>
      </c>
    </row>
    <row r="51" spans="1:12" ht="12.75">
      <c r="A51" s="21" t="s">
        <v>31</v>
      </c>
      <c r="B51" t="s">
        <v>219</v>
      </c>
      <c r="C51" s="41">
        <v>1</v>
      </c>
      <c r="D51" s="42"/>
      <c r="E51" s="36">
        <f t="shared" si="5"/>
        <v>1</v>
      </c>
      <c r="F51" s="36" t="s">
        <v>169</v>
      </c>
      <c r="G51" s="36" t="s">
        <v>254</v>
      </c>
      <c r="H51" t="s">
        <v>59</v>
      </c>
      <c r="I51" s="33" t="s">
        <v>154</v>
      </c>
      <c r="J51" s="1" t="s">
        <v>214</v>
      </c>
      <c r="K51" s="27"/>
      <c r="L51" t="s">
        <v>91</v>
      </c>
    </row>
    <row r="52" spans="1:12" ht="12.75">
      <c r="A52" s="21" t="s">
        <v>31</v>
      </c>
      <c r="B52" t="s">
        <v>220</v>
      </c>
      <c r="C52" s="41"/>
      <c r="D52" s="42"/>
      <c r="E52" s="36">
        <f t="shared" si="5"/>
        <v>0</v>
      </c>
      <c r="F52" s="36" t="s">
        <v>169</v>
      </c>
      <c r="G52" s="36" t="s">
        <v>255</v>
      </c>
      <c r="H52" t="s">
        <v>59</v>
      </c>
      <c r="I52" s="33" t="s">
        <v>153</v>
      </c>
      <c r="J52" s="1" t="s">
        <v>215</v>
      </c>
      <c r="K52" s="27"/>
      <c r="L52" t="s">
        <v>91</v>
      </c>
    </row>
    <row r="53" spans="1:12" ht="12.75">
      <c r="A53" s="21" t="s">
        <v>31</v>
      </c>
      <c r="B53" t="s">
        <v>221</v>
      </c>
      <c r="C53" s="41"/>
      <c r="D53" s="42"/>
      <c r="E53" s="36">
        <f t="shared" si="5"/>
        <v>0</v>
      </c>
      <c r="F53" s="36" t="s">
        <v>169</v>
      </c>
      <c r="G53" s="36" t="s">
        <v>248</v>
      </c>
      <c r="H53" t="s">
        <v>59</v>
      </c>
      <c r="I53" s="1" t="s">
        <v>152</v>
      </c>
      <c r="J53" s="1" t="s">
        <v>216</v>
      </c>
      <c r="K53" s="27"/>
      <c r="L53" t="s">
        <v>91</v>
      </c>
    </row>
    <row r="54" spans="1:12" ht="12.75">
      <c r="A54" s="21" t="s">
        <v>31</v>
      </c>
      <c r="B54" t="s">
        <v>246</v>
      </c>
      <c r="C54" s="41"/>
      <c r="D54" s="42">
        <v>2</v>
      </c>
      <c r="E54" s="36">
        <f t="shared" si="5"/>
        <v>2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247</v>
      </c>
      <c r="K54" s="27">
        <v>3622.5</v>
      </c>
      <c r="L54" t="s">
        <v>91</v>
      </c>
    </row>
    <row r="55" spans="1:12" ht="12.75">
      <c r="A55" s="21" t="s">
        <v>31</v>
      </c>
      <c r="B55" t="s">
        <v>257</v>
      </c>
      <c r="C55" s="41">
        <v>4</v>
      </c>
      <c r="D55" s="42"/>
      <c r="E55" s="36">
        <f t="shared" si="5"/>
        <v>4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256</v>
      </c>
      <c r="K55" s="27">
        <v>505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223</v>
      </c>
      <c r="C57" s="41"/>
      <c r="D57" s="42"/>
      <c r="E57" s="36">
        <f>SUM(C57:D57)</f>
        <v>0</v>
      </c>
      <c r="F57" s="36"/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" customHeight="1">
      <c r="A58" s="21" t="s">
        <v>225</v>
      </c>
      <c r="B58" t="s">
        <v>224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>
        <v>389</v>
      </c>
      <c r="L58" t="s">
        <v>91</v>
      </c>
    </row>
    <row r="59" spans="1:12" ht="12" customHeight="1">
      <c r="A59" s="21" t="s">
        <v>81</v>
      </c>
      <c r="B59" t="s">
        <v>201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226</v>
      </c>
      <c r="K59" s="27"/>
      <c r="L59" t="s">
        <v>91</v>
      </c>
    </row>
    <row r="60" spans="1:12" ht="12" customHeight="1">
      <c r="A60" s="21" t="s">
        <v>81</v>
      </c>
      <c r="B60" t="s">
        <v>202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227</v>
      </c>
      <c r="K60" s="27"/>
      <c r="L60" t="s">
        <v>91</v>
      </c>
    </row>
    <row r="61" spans="1:12" ht="12" customHeight="1">
      <c r="A61" s="21"/>
      <c r="C61" s="76">
        <f>SUM(C4:C58)</f>
        <v>146</v>
      </c>
      <c r="D61" s="76">
        <f>SUM(D4:D58)</f>
        <v>107</v>
      </c>
      <c r="E61" s="76">
        <f>SUM(E4:E59)</f>
        <v>253</v>
      </c>
      <c r="F61" s="76">
        <f>SUM(F4:F59)</f>
        <v>257</v>
      </c>
      <c r="G61" s="76">
        <f>SUM(G57+G47+G45+G44+G43+G41+G40+G39+G38+G28+G23+G21+G17+G16+G15+G10+G8+G7+G4)</f>
        <v>-4</v>
      </c>
      <c r="H61"/>
      <c r="J61" s="32" t="s">
        <v>173</v>
      </c>
      <c r="K61" s="18">
        <f>SUM(K4:K60)</f>
        <v>377425.69000000006</v>
      </c>
      <c r="L61" t="s">
        <v>91</v>
      </c>
    </row>
    <row r="62" spans="1:10" ht="12" customHeight="1">
      <c r="A62" s="81">
        <v>39265</v>
      </c>
      <c r="B62" s="77" t="s">
        <v>174</v>
      </c>
      <c r="D62" s="1"/>
      <c r="E62" s="1"/>
      <c r="H62"/>
      <c r="J62" s="1"/>
    </row>
    <row r="63" spans="1:11" ht="12" customHeight="1">
      <c r="A63" s="100">
        <v>39280</v>
      </c>
      <c r="B63" s="78" t="s">
        <v>171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" customHeight="1">
      <c r="A64" s="99">
        <v>39321</v>
      </c>
      <c r="B64" s="79" t="s">
        <v>172</v>
      </c>
      <c r="D64" s="1"/>
      <c r="E64" s="1"/>
      <c r="F64" s="11" t="s">
        <v>61</v>
      </c>
      <c r="G64" s="21">
        <f>SUM(E7+E10+E13+E14+E20+E15+E16+E17+E18+E21+E44+E47+E54+E55)</f>
        <v>93</v>
      </c>
      <c r="H64"/>
      <c r="I64" s="17"/>
      <c r="J64" s="11" t="s">
        <v>61</v>
      </c>
      <c r="K64" s="39">
        <f>SUM(K7+K10+K13+K14+K15+K16+K17+K18+K20+K21+K44+K47+K54+K55)</f>
        <v>33063.92</v>
      </c>
      <c r="L64" t="s">
        <v>91</v>
      </c>
    </row>
    <row r="65" spans="2:12" ht="12" customHeight="1">
      <c r="B65" s="5" t="s">
        <v>539</v>
      </c>
      <c r="C65" s="4"/>
      <c r="D65" s="4"/>
      <c r="E65" s="1"/>
      <c r="F65" s="11" t="s">
        <v>62</v>
      </c>
      <c r="G65" s="21">
        <f>SUM(E4+E5+E23+E26)</f>
        <v>24</v>
      </c>
      <c r="H65"/>
      <c r="I65" s="17"/>
      <c r="J65" s="11" t="s">
        <v>62</v>
      </c>
      <c r="K65" s="39">
        <f>SUM(K4+K5+K23+K24+K25+K26)</f>
        <v>32011.629999999997</v>
      </c>
      <c r="L65" t="s">
        <v>91</v>
      </c>
    </row>
    <row r="66" spans="2:12" ht="12" customHeight="1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136</v>
      </c>
      <c r="I66" s="17"/>
      <c r="J66" s="11" t="s">
        <v>63</v>
      </c>
      <c r="K66" s="39">
        <f>SUM(K6+K8+K9+K11+K19+K28+K29+K30+K31+K32+K33+K34+K35+K36+K38+K39+K40+K41+K42+K43+K45+K48+K49+K50+K51+K52+K53+K57+K58+K59+K60)</f>
        <v>312350.14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253</v>
      </c>
      <c r="H67"/>
      <c r="I67" s="18"/>
      <c r="J67" s="11" t="s">
        <v>66</v>
      </c>
      <c r="K67" s="18">
        <f>SUM(K64:K66)</f>
        <v>377425.69</v>
      </c>
      <c r="L67" t="s">
        <v>91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Juni 2007</oddHeader>
    <oddFooter>&amp;R&amp;8&amp;UDiese Aufstellung finden Sie auch unter :
&amp;UJugTransfer / Jug 4000 / Haushalt / HzE Statistik /  HzE Statistik 2007 / HzE Statistik 0607
 / Tabelle RSD 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2007-08-28T07:21:04Z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