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0" windowWidth="6255" windowHeight="9330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</sheets>
  <definedNames>
    <definedName name="_xlnm.Print_Area" localSheetId="5">'RSD A Träger'!$A:$F</definedName>
    <definedName name="_xlnm.Print_Titles" localSheetId="5">'RSD A Träger'!$1:$3</definedName>
    <definedName name="_xlnm.Print_Titles" localSheetId="7">'RSD B Träger'!$1:$3</definedName>
  </definedNames>
  <calcPr fullCalcOnLoad="1"/>
</workbook>
</file>

<file path=xl/sharedStrings.xml><?xml version="1.0" encoding="utf-8"?>
<sst xmlns="http://schemas.openxmlformats.org/spreadsheetml/2006/main" count="4845" uniqueCount="478">
  <si>
    <t>Hilfeart</t>
  </si>
  <si>
    <t>Gesamtsumme von Rechtsgrundlage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</si>
  <si>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</si>
  <si>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</si>
  <si>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</si>
  <si>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</si>
  <si>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</si>
  <si>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</si>
  <si>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</si>
  <si>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</si>
  <si>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</si>
  <si>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</si>
  <si>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</si>
  <si>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</si>
  <si>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</si>
  <si>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</si>
  <si>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</si>
  <si>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</si>
  <si>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</si>
  <si>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</si>
  <si>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</si>
  <si>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</si>
  <si>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</si>
  <si>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</si>
  <si>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</si>
  <si>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</si>
  <si>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</si>
  <si>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</si>
  <si>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</si>
  <si>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</si>
  <si>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</si>
  <si>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</si>
  <si>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</si>
  <si>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</si>
  <si>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</si>
  <si>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</si>
  <si>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</si>
  <si>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</si>
  <si>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</si>
  <si>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</si>
  <si>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</si>
  <si>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</si>
  <si>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</si>
  <si>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</si>
  <si>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</si>
  <si>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</si>
  <si>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</si>
  <si>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</si>
  <si>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</si>
  <si>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</si>
  <si>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</si>
  <si>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</si>
  <si>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</si>
  <si>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</si>
  <si>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</si>
  <si>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</si>
  <si>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</si>
  <si>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</si>
  <si>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</si>
  <si>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</si>
  <si>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</si>
  <si>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</si>
  <si>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</si>
  <si>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</si>
  <si>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</si>
  <si>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</si>
  <si>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</si>
  <si>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</si>
  <si>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</si>
  <si>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</si>
  <si>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</si>
  <si>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</si>
  <si>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</si>
  <si>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</si>
  <si>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</si>
  <si>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</si>
  <si>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</si>
  <si>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</si>
  <si>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</si>
  <si>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</si>
  <si>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</si>
  <si>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</si>
  <si>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</si>
  <si>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</si>
  <si>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</si>
  <si>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</si>
  <si>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</si>
  <si>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</si>
  <si>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</si>
  <si>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</si>
  <si>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</si>
  <si>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</si>
  <si>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</si>
  <si>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</si>
  <si>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</si>
  <si>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</si>
  <si>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</si>
  <si>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</si>
  <si>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</si>
  <si>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</si>
  <si>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</si>
  <si>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</si>
  <si>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</si>
  <si>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</si>
  <si>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</si>
  <si>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</si>
  <si>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</si>
  <si>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</si>
  <si>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</si>
  <si>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</si>
  <si>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</si>
  <si>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</si>
  <si>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</si>
  <si>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</si>
  <si>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</si>
  <si>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</si>
  <si>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</si>
  <si>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</si>
  <si>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</si>
  <si>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</si>
  <si>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</si>
  <si>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</si>
  <si>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</si>
  <si>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</si>
  <si>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</si>
  <si>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</si>
  <si>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</si>
  <si>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</si>
  <si>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</si>
  <si>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</si>
  <si>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</si>
  <si>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</si>
  <si>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</si>
  <si>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</si>
  <si>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</si>
  <si>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</si>
  <si>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</si>
  <si>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</si>
  <si>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</si>
  <si>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</si>
  <si>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</si>
  <si>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</si>
  <si>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</si>
  <si>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</si>
  <si>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</si>
  <si>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</si>
  <si>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</si>
  <si>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</si>
  <si>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</si>
  <si>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</si>
  <si>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</si>
  <si>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</si>
  <si>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</si>
  <si>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</si>
  <si>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</si>
  <si>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</si>
  <si>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</si>
  <si>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</si>
  <si>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</si>
  <si>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</si>
  <si>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</si>
  <si>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</si>
  <si>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4042 / 671 45 / 144</t>
  </si>
  <si>
    <t>für 2006:</t>
  </si>
  <si>
    <t>Fallzahlen aus der HzE-Datenbank :</t>
  </si>
  <si>
    <t>HzE-</t>
  </si>
  <si>
    <t>Datenbank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</si>
  <si>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</si>
  <si>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</si>
  <si>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</si>
  <si>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</si>
  <si>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</si>
  <si>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</si>
  <si>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</si>
  <si>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</si>
  <si>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</si>
  <si>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</si>
  <si>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</si>
  <si>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</si>
  <si>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</si>
  <si>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</si>
  <si>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</si>
  <si>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</si>
  <si>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</si>
  <si>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</si>
  <si>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</si>
  <si>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</si>
  <si>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</si>
  <si>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</si>
  <si>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</si>
  <si>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</si>
  <si>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</si>
  <si>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</si>
  <si>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</si>
  <si>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</si>
  <si>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</si>
  <si>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</si>
  <si>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</si>
  <si>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</si>
  <si>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</si>
  <si>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</si>
  <si>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</si>
  <si>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</si>
  <si>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</si>
  <si>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 xml:space="preserve">4042 / 671 42 / 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</si>
  <si>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</si>
  <si>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 xml:space="preserve">siehe </t>
    </r>
    <r>
      <rPr>
        <b/>
        <sz val="10"/>
        <rFont val="Arial"/>
        <family val="2"/>
      </rPr>
      <t>671 31</t>
    </r>
  </si>
  <si>
    <r>
      <t>s.Ukt.:</t>
    </r>
    <r>
      <rPr>
        <b/>
        <sz val="10"/>
        <rFont val="Arial"/>
        <family val="2"/>
      </rPr>
      <t>141</t>
    </r>
  </si>
  <si>
    <r>
      <t xml:space="preserve">4042 / 671 45 / </t>
    </r>
    <r>
      <rPr>
        <b/>
        <sz val="10"/>
        <rFont val="Arial"/>
        <family val="2"/>
      </rPr>
      <t>141</t>
    </r>
  </si>
  <si>
    <t>\\\</t>
  </si>
  <si>
    <t>\\\\\\\\\\\\\\\\</t>
  </si>
  <si>
    <t>Gem.Wohnform f.Mütter/Väter u.Kind-Betr.i.Einzelwohneinheiten</t>
  </si>
  <si>
    <t>Monats - IST:</t>
  </si>
  <si>
    <t>Betreuung und Versorgung in Notsituationen</t>
  </si>
  <si>
    <t>Lemieux</t>
  </si>
  <si>
    <t>Bezirk</t>
  </si>
  <si>
    <t>Dipl. Psych. Koppe, Erdmuthe</t>
  </si>
  <si>
    <t>Psychotherapeutische Parxis f.Kinder u.Jugendliche</t>
  </si>
  <si>
    <t>Berlin</t>
  </si>
  <si>
    <t>Dipl.Psych Andrea Kropf</t>
  </si>
  <si>
    <t>ppp Therapiepraxis</t>
  </si>
  <si>
    <t>Psych. Therapie- und Entwicklungsförderung e.V.</t>
  </si>
  <si>
    <t>Psychotherapeut. Praxis Brinkmöller</t>
  </si>
  <si>
    <t>Timmermann</t>
  </si>
  <si>
    <t>Famos e. V.</t>
  </si>
  <si>
    <t>Sterntal e.V.</t>
  </si>
  <si>
    <t>Praxis Langer</t>
  </si>
  <si>
    <t>Esperanto</t>
  </si>
  <si>
    <t>K.I.D.S. e.V</t>
  </si>
  <si>
    <t>Lebenshilfe BAB gGmbH</t>
  </si>
  <si>
    <t>Rill, Edeltraud</t>
  </si>
  <si>
    <t>Vollzeitpflege (vorm. Dauerpflege)</t>
  </si>
  <si>
    <t>Andere Bundesländer</t>
  </si>
  <si>
    <t>Caritas Pflegekinderdienst Süd</t>
  </si>
  <si>
    <t>Vollzeitpflege mit erweitertem Föderbedarf (vorm. Heilpädag. Pflege)</t>
  </si>
  <si>
    <t>Bus-Service-Berlin</t>
  </si>
  <si>
    <t>Clearingst. "Sozialarbeit u. Segeln"</t>
  </si>
  <si>
    <t>St. Josef Kinderheim</t>
  </si>
  <si>
    <t>Intensive sozialpädagogische Einzelbetreuung (ambulant)</t>
  </si>
  <si>
    <t>LebenshilfegGmbH/ FED</t>
  </si>
  <si>
    <t>Kunsttherapiepraxis U. Rauch</t>
  </si>
  <si>
    <t>Prof.Dr.Karin Schumacher</t>
  </si>
  <si>
    <t>Zephir e.V.</t>
  </si>
  <si>
    <t>Lebenshilfe FED</t>
  </si>
  <si>
    <t>Berthold-Otto-Schule</t>
  </si>
  <si>
    <t>Contact</t>
  </si>
  <si>
    <t>Fahrdienst  Silvia Philipp</t>
  </si>
  <si>
    <t>K*I*D*S* e.V.</t>
  </si>
  <si>
    <t>Carsten Hübner</t>
  </si>
  <si>
    <t>Brandenburg</t>
  </si>
  <si>
    <t>Sozialpädagogische begleitete außerbetriebliche Ausbildung</t>
  </si>
  <si>
    <t xml:space="preserve">Werkhof </t>
  </si>
  <si>
    <t>Region A/RT 1</t>
  </si>
  <si>
    <t>JAZ</t>
  </si>
  <si>
    <t>Legastheniezentrum-Schöneberg</t>
  </si>
  <si>
    <t>Therapiepraxis</t>
  </si>
  <si>
    <t>Goll, Martin Therapiepraxis</t>
  </si>
  <si>
    <t>Petz e. V.</t>
  </si>
  <si>
    <t>BIF</t>
  </si>
  <si>
    <t>AmSel GbR</t>
  </si>
  <si>
    <t>Notdienst für Suchtmittelgefährdete und -abhängige</t>
  </si>
  <si>
    <t>Par-Ce-Val</t>
  </si>
  <si>
    <t>GeSAB</t>
  </si>
  <si>
    <t>Sozialarbeit und Segeln e.V.</t>
  </si>
  <si>
    <t xml:space="preserve">Langer gGmbH, soz.päd. Praxis </t>
  </si>
  <si>
    <t>EJF e. V. Mutter-Kind-Haus</t>
  </si>
  <si>
    <t>Soz.päd.Praxis Langner</t>
  </si>
  <si>
    <t>Ev. Jugendhilfe Geltow</t>
  </si>
  <si>
    <t>Schultz-Hencke-Heime</t>
  </si>
  <si>
    <t>Tannenhof Berlin-Brandenburg e.V.</t>
  </si>
  <si>
    <t>Pflegefamilie</t>
  </si>
  <si>
    <t>abw e.V.</t>
  </si>
  <si>
    <t>Evangelisches Klubheim e.V.</t>
  </si>
  <si>
    <t>Kinder- und Jugendheim Stulz, Schriever´sche St.</t>
  </si>
  <si>
    <t>Alte Schule Bunsoh</t>
  </si>
  <si>
    <t>Brügger Hof GbR</t>
  </si>
  <si>
    <t>Heilpädagogisches Kinderheim Arenholz</t>
  </si>
  <si>
    <t>Luisenstift</t>
  </si>
  <si>
    <t>Mariaschutz</t>
  </si>
  <si>
    <t>WeGe ins Leben</t>
  </si>
  <si>
    <t>Königin-Luise-Stiftung</t>
  </si>
  <si>
    <t>St. Monika Kinder- u. Jugendheim</t>
  </si>
  <si>
    <t>EJF</t>
  </si>
  <si>
    <t>Jugendwerk Birkeneck</t>
  </si>
  <si>
    <t>Kinder-u. Jugendhilfeverbund e.V. (Kiel)</t>
  </si>
  <si>
    <t>NHW</t>
  </si>
  <si>
    <t>Wohngruppe Russe</t>
  </si>
  <si>
    <t>EJF e. V.</t>
  </si>
  <si>
    <t>Ev. Johannesstift</t>
  </si>
  <si>
    <t>JAW Verbundheim Reinickendorf</t>
  </si>
  <si>
    <t>Jugendwohnen im kiez</t>
  </si>
  <si>
    <t>Intensive sozialpädagogische Einzelbetreuung (stationär)</t>
  </si>
  <si>
    <t xml:space="preserve">NEUHland </t>
  </si>
  <si>
    <t>Pestalozzi-Fröbel-Haus</t>
  </si>
  <si>
    <t>P sycho. Therap. Praxis</t>
  </si>
  <si>
    <t>PTE Brehmer</t>
  </si>
  <si>
    <t>Psych.Praxis f.Kinder u. Jugendliche</t>
  </si>
  <si>
    <t>Fill GbR</t>
  </si>
  <si>
    <t>Kühnen, Peter Therapiepraxis</t>
  </si>
  <si>
    <t>Waldorfschule Potsdam</t>
  </si>
  <si>
    <t>§ 42/43</t>
  </si>
  <si>
    <t>Unterbr. Infolge der Inobhutnahme/Sozialpäd. Krisenintervention</t>
  </si>
  <si>
    <t>Schubert, Frau</t>
  </si>
  <si>
    <t>Werkhof</t>
  </si>
  <si>
    <t>Region A/RT 2</t>
  </si>
  <si>
    <t>Caritas Familienberatungsstelle</t>
  </si>
  <si>
    <t>Gemeinsame Wohnformen für Mütter/Väter und Kinder - Einzelwohnen mit Kinderbetreuung</t>
  </si>
  <si>
    <t>JAW Verbund Kiennadelschweiz/Fontanepromenade</t>
  </si>
  <si>
    <t>Dipl. Psych Witte, Irmtraut</t>
  </si>
  <si>
    <t>Praxis für Psychotherapie</t>
  </si>
  <si>
    <t>Therapeutin Remy</t>
  </si>
  <si>
    <t>Fr. Kämper-Zintgraf</t>
  </si>
  <si>
    <t>Praxis am Rath.Steglitz-Koppe-</t>
  </si>
  <si>
    <t>EFJ</t>
  </si>
  <si>
    <t>Navitas</t>
  </si>
  <si>
    <t>Wadzeck-Stiftung</t>
  </si>
  <si>
    <t>befristete Vollzeitpflege (vorm. Kurzpflege)</t>
  </si>
  <si>
    <t>Schramm, Heidrun</t>
  </si>
  <si>
    <t>Jakus e.V.</t>
  </si>
  <si>
    <t>JAW Neuköllnische Allee.</t>
  </si>
  <si>
    <t>Leben Lernen e V.</t>
  </si>
  <si>
    <t>NHW Kinderschutzstellen</t>
  </si>
  <si>
    <t>Schultz-Hencke-Heime-Kiel</t>
  </si>
  <si>
    <t>Paul Gerhard Werk</t>
  </si>
  <si>
    <t>GFB-Heimverbund</t>
  </si>
  <si>
    <t>Er.Ste.Trägergesellschaft</t>
  </si>
  <si>
    <t>Kinderheim Guldeholz</t>
  </si>
  <si>
    <t>Dipl. Psych Kropf, Andrea</t>
  </si>
  <si>
    <t>Meier,Salwa Therapeutengemeinschaft</t>
  </si>
  <si>
    <t>Möller, Christine Therapiepraxis</t>
  </si>
  <si>
    <t>nutt</t>
  </si>
  <si>
    <t>Region A/WiJu</t>
  </si>
  <si>
    <t>Dr.Vogler-Fischkal</t>
  </si>
  <si>
    <t>Region B/RT 1</t>
  </si>
  <si>
    <t>Sternke Rainer</t>
  </si>
  <si>
    <t>Famos</t>
  </si>
  <si>
    <t>Schultz-Hencke-Haus</t>
  </si>
  <si>
    <t>Claeringstelle Clara</t>
  </si>
  <si>
    <t>schultz-Hencke-Haus Brandenburg</t>
  </si>
  <si>
    <t>Region B/RT 2</t>
  </si>
  <si>
    <t>Psychotherap. Arbeitsgemeinschaft</t>
  </si>
  <si>
    <t>Thiel, E., Dipl. Psych.</t>
  </si>
  <si>
    <t>VJB e.V.</t>
  </si>
  <si>
    <t>Sozalarbeit &amp; Segeln</t>
  </si>
  <si>
    <t>Haus Conradshöhe-Clara-Clearingstelle</t>
  </si>
  <si>
    <t>Sancta Maria KH</t>
  </si>
  <si>
    <t>Clearingstelle Clara</t>
  </si>
  <si>
    <t>Haus Conradshöhe</t>
  </si>
  <si>
    <t>Independent Living</t>
  </si>
  <si>
    <t>gött</t>
  </si>
  <si>
    <t>Regionalteam</t>
  </si>
  <si>
    <t>bildungs-u.beratungszentrum</t>
  </si>
  <si>
    <t>Region C/RT 1</t>
  </si>
  <si>
    <t>cjd billberge</t>
  </si>
  <si>
    <t>khs metallbau</t>
  </si>
  <si>
    <t>Universalstiftung H. Ziegner</t>
  </si>
  <si>
    <t>Gemeinsame Wohnformen für Mütter/Väter und Kinder - 24 Std.</t>
  </si>
  <si>
    <t>EFJ Mutter-Kind-Haus</t>
  </si>
  <si>
    <t>Gemeinsame Wohnformen für Mütter/Väter und Kinder - Einzelwohnen ohne Kinderbetreuung</t>
  </si>
  <si>
    <t>hahn-Thumbeck</t>
  </si>
  <si>
    <t>Praxis Bundesallee</t>
  </si>
  <si>
    <t>Legastheniezentrum-Schöneberg e. V.</t>
  </si>
  <si>
    <t>PTE Linker</t>
  </si>
  <si>
    <t>Schmidt , Tanja</t>
  </si>
  <si>
    <t>Zentrum z. Therapie d. Rechenschw.</t>
  </si>
  <si>
    <t>Schulz-Hencke-Haus</t>
  </si>
  <si>
    <t>Wadzekstiftung</t>
  </si>
  <si>
    <t>Heilpäd. Wohngruppen Penkefitz</t>
  </si>
  <si>
    <t>Diakonieverbund Schweicheln</t>
  </si>
  <si>
    <t>Jugendheim Lehnin</t>
  </si>
  <si>
    <t>FSD Stiftung</t>
  </si>
  <si>
    <t>Andreas Grünig "Peter Pan"</t>
  </si>
  <si>
    <t>Elisabethheim Havetoft</t>
  </si>
  <si>
    <t>Penkefitz</t>
  </si>
  <si>
    <t>Der Steg e.V.</t>
  </si>
  <si>
    <t>Jugendaufbauwerk Berlin</t>
  </si>
  <si>
    <t>Jugendhaus Friedrichshain</t>
  </si>
  <si>
    <t>Clara-Clearingstelle</t>
  </si>
  <si>
    <t>JAW Haus Lankwitz</t>
  </si>
  <si>
    <t>Pferdeprojekt e.V.</t>
  </si>
  <si>
    <t>klasmeyerPraxis</t>
  </si>
  <si>
    <t>kinderleicht</t>
  </si>
  <si>
    <t>Dipl. Psych Maischein</t>
  </si>
  <si>
    <t>otto-berthold-schule</t>
  </si>
  <si>
    <t>DGVT</t>
  </si>
  <si>
    <t>Region C/RT 2</t>
  </si>
  <si>
    <t>Gemeinsame Wohnformen für Mütter/Väter und Kinder - auslaufend</t>
  </si>
  <si>
    <t>Psycholog. Praxis Suchlandstraße</t>
  </si>
  <si>
    <t>Psychotherap.Arbeitsgem.</t>
  </si>
  <si>
    <t>Psych. Praxis Puschke</t>
  </si>
  <si>
    <t>Aktion ' 70</t>
  </si>
  <si>
    <t>sozialpädag.praxis</t>
  </si>
  <si>
    <t>Ausland</t>
  </si>
  <si>
    <t>Pädagogischer Verbund Süd-West</t>
  </si>
  <si>
    <t>Kdh. Penkefitz</t>
  </si>
  <si>
    <t>Kinderhaus Zur Mühle</t>
  </si>
  <si>
    <t>erste Trägergesellschaft mbH</t>
  </si>
  <si>
    <t>JAW Päd. Verbund Lindenhof</t>
  </si>
  <si>
    <t>heitkamp-döbele</t>
  </si>
  <si>
    <t>Kunsttherapiepraxis Moritz</t>
  </si>
  <si>
    <t>Römer Hildegard</t>
  </si>
  <si>
    <t>von rosen</t>
  </si>
  <si>
    <t>Dipl. Psych. R. Rothe</t>
  </si>
  <si>
    <t>Kropf, Dipl-Psych.</t>
  </si>
  <si>
    <t>ZTR Berlin</t>
  </si>
  <si>
    <t>Emil Molt Schule</t>
  </si>
  <si>
    <t>Region C/unbegl. Minderj.</t>
  </si>
  <si>
    <t>Hasret e.v.</t>
  </si>
  <si>
    <t>INDI gGmbH</t>
  </si>
  <si>
    <t>Zwischenstation e.V.</t>
  </si>
  <si>
    <t>Internationales Jugendwohnen</t>
  </si>
  <si>
    <t>Jugendhaus Weißensee</t>
  </si>
  <si>
    <t>DRK Interkulturelle Mädchenwohngemeinschaft</t>
  </si>
  <si>
    <t>Evin e.V. Kulturinsel</t>
  </si>
  <si>
    <t>Region C/WiJu</t>
  </si>
  <si>
    <t>Region D/RT 1</t>
  </si>
  <si>
    <t>Psycho.Therap.Ambulanz Potsdam</t>
  </si>
  <si>
    <t>Gemeinn.Verein anthropo.Heilkunst</t>
  </si>
  <si>
    <t>Albert Schweitzer Kd. Dorf</t>
  </si>
  <si>
    <t>Caroline-von-Heydebrand-Schule</t>
  </si>
  <si>
    <t>Pro Max e.V.</t>
  </si>
  <si>
    <t>Rauch, Ursula Kinder-u.Jugedlichentherapeutin</t>
  </si>
  <si>
    <t>Region D/RT 2</t>
  </si>
  <si>
    <t>jaz keine kosten</t>
  </si>
  <si>
    <t>Reisende Werkschule Scholen e.V.</t>
  </si>
  <si>
    <t>Harten , Martin</t>
  </si>
  <si>
    <t>Jugendnotdienst Escape</t>
  </si>
  <si>
    <t>Visual Services e.V.</t>
  </si>
  <si>
    <t>ADV</t>
  </si>
  <si>
    <t>Petz e.V.</t>
  </si>
  <si>
    <t>Ruß, Dr. Hans-Jürgen</t>
  </si>
  <si>
    <t>akc</t>
  </si>
  <si>
    <t>forum kreuzberg</t>
  </si>
  <si>
    <t>Beißer, Dipl.Psych. Katharina</t>
  </si>
  <si>
    <t>Fibel e.V.</t>
  </si>
  <si>
    <t>Dipl.Psych.Witte</t>
  </si>
  <si>
    <t>Psych. Praxis Suchlandstr.</t>
  </si>
  <si>
    <t>AGD Wigwam</t>
  </si>
  <si>
    <t>Kids e.V.</t>
  </si>
  <si>
    <t>JAW BEW</t>
  </si>
  <si>
    <t>JAW Friedenau BEW</t>
  </si>
  <si>
    <t>Päd. Verbund Lindenhof</t>
  </si>
  <si>
    <t>Leben(s)zeit gemeinn. Fördergesellsch.mbH</t>
  </si>
  <si>
    <t>Alte Schule Lindau</t>
  </si>
  <si>
    <t>Jugendsozialwerk Nordhausen</t>
  </si>
  <si>
    <t>Lebensgemeinschaft Nordland</t>
  </si>
  <si>
    <t>Mansfeld-Löbbecke-Stiftung</t>
  </si>
  <si>
    <t>Karuna e. V.,  Zwischenland</t>
  </si>
  <si>
    <t>Kinderheim Sancta Maria.</t>
  </si>
  <si>
    <t>Kinderheim St. Monika</t>
  </si>
  <si>
    <t>Sozialdienst kathol. Frauen Berlin e.V.</t>
  </si>
  <si>
    <t>Kleeblatt GmbH</t>
  </si>
  <si>
    <t>Das rauhe Haus Hamburg</t>
  </si>
  <si>
    <t>JAW Haus Buckow</t>
  </si>
  <si>
    <t>Psych.Praxis Scholz GmbH</t>
  </si>
  <si>
    <t>Dipl. Psych. Keil</t>
  </si>
  <si>
    <t>Pflegef. Schreckenbach</t>
  </si>
  <si>
    <t>EJF Villa Regenbogen</t>
  </si>
  <si>
    <t>JAW  Kaiserstr. 124</t>
  </si>
  <si>
    <t>Berthold-Martin-Heim</t>
  </si>
  <si>
    <t>CJD Asthmaz. Bechtesgaden</t>
  </si>
  <si>
    <t>Kdh. Neumünster</t>
  </si>
  <si>
    <t>Zusammenwirken im Familienk.</t>
  </si>
  <si>
    <t>Alte Ziegelei Rädel</t>
  </si>
  <si>
    <t>Diak. Werk Oder-Spree</t>
  </si>
  <si>
    <t>Schulz-Hencke-Haus Brandenburg</t>
  </si>
  <si>
    <t xml:space="preserve">Sächs. Landesgymnasium St. Afra </t>
  </si>
  <si>
    <t>Eiderhaus</t>
  </si>
  <si>
    <t>Haus an der Förde</t>
  </si>
  <si>
    <t xml:space="preserve">JAW </t>
  </si>
  <si>
    <t>&lt;== Stand der HzE Daten</t>
  </si>
  <si>
    <t xml:space="preserve">Derzeitiges </t>
  </si>
  <si>
    <t>Monats - IST :</t>
  </si>
  <si>
    <t>&lt;== Stand der Ist-Ausgaben ( überarbeitet )</t>
  </si>
  <si>
    <t xml:space="preserve">&lt;== Stand der Mengenstatistik-Daten ( Änderung ) </t>
  </si>
  <si>
    <t>&lt;== Stand der Mengenstatistik-Daten ( Änderung )</t>
  </si>
  <si>
    <t xml:space="preserve">&lt;== Stand der Ist-Ausgaben ( überarbeitet ) </t>
  </si>
  <si>
    <t>&lt;== Stand der Mengenstatistik-Daten ( Änderungen 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</si>
</sst>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.5"/>
      <name val="Arial"/>
      <family val="0"/>
    </font>
    <font>
      <b/>
      <sz val="10.75"/>
      <name val="Arial"/>
      <family val="0"/>
    </font>
    <font>
      <b/>
      <sz val="11.75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9.5"/>
      <name val="Arial"/>
      <family val="0"/>
    </font>
    <font>
      <b/>
      <u val="single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Alignment="1">
      <alignment horizontal="left"/>
    </xf>
    <xf numFmtId="14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8"/>
          <c:y val="0.246"/>
          <c:w val="0.575"/>
          <c:h val="0.64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75"/>
          <c:y val="0.4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6175"/>
          <c:w val="0.59325"/>
          <c:h val="0.65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"/>
          <c:y val="0.4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Gesamtübersicht!$E$49:$I$49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25"/>
          <c:y val="0.258"/>
          <c:w val="0.6265"/>
          <c:h val="0.57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725"/>
          <c:y val="0.1525"/>
          <c:w val="0.7005"/>
          <c:h val="0.73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5"/>
          <c:y val="0.5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975"/>
          <c:y val="0.145"/>
          <c:w val="0.61125"/>
          <c:h val="0.75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5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5"/>
          <c:y val="0.2545"/>
          <c:w val="0.56625"/>
          <c:h val="0.6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25"/>
          <c:y val="0.45975"/>
          <c:w val="0.0607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0.4</cdr:y>
    </cdr:from>
    <cdr:to>
      <cdr:x>0.73425</cdr:x>
      <cdr:y>0.41775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1066800"/>
          <a:ext cx="8572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0.65725</cdr:x>
      <cdr:y>0.784</cdr:y>
    </cdr:from>
    <cdr:to>
      <cdr:x>0.68375</cdr:x>
      <cdr:y>0.80175</cdr:y>
    </cdr:to>
    <cdr:sp>
      <cdr:nvSpPr>
        <cdr:cNvPr id="2" name="TextBox 2"/>
        <cdr:cNvSpPr txBox="1">
          <a:spLocks noChangeArrowheads="1"/>
        </cdr:cNvSpPr>
      </cdr:nvSpPr>
      <cdr:spPr>
        <a:xfrm>
          <a:off x="2590800" y="2085975"/>
          <a:ext cx="1047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0.06525</cdr:x>
      <cdr:y>0.59975</cdr:y>
    </cdr:from>
    <cdr:to>
      <cdr:x>0.087</cdr:x>
      <cdr:y>0.6175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1590675"/>
          <a:ext cx="8572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0.68925</cdr:x>
      <cdr:y>0.37375</cdr:y>
    </cdr:from>
    <cdr:to>
      <cdr:x>0.69125</cdr:x>
      <cdr:y>0.37725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1009650"/>
          <a:ext cx="952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0.62125</cdr:x>
      <cdr:y>0.76</cdr:y>
    </cdr:from>
    <cdr:to>
      <cdr:x>0.62325</cdr:x>
      <cdr:y>0.7635</cdr:y>
    </cdr:to>
    <cdr:sp>
      <cdr:nvSpPr>
        <cdr:cNvPr id="2" name="TextBox 2"/>
        <cdr:cNvSpPr txBox="1">
          <a:spLocks noChangeArrowheads="1"/>
        </cdr:cNvSpPr>
      </cdr:nvSpPr>
      <cdr:spPr>
        <a:xfrm>
          <a:off x="2867025" y="2057400"/>
          <a:ext cx="952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0.00675</cdr:x>
      <cdr:y>0.421</cdr:y>
    </cdr:from>
    <cdr:to>
      <cdr:x>0.013</cdr:x>
      <cdr:y>0.4245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133475"/>
          <a:ext cx="285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0.63625</cdr:x>
      <cdr:y>0.20575</cdr:y>
    </cdr:from>
    <cdr:to>
      <cdr:x>0.64325</cdr:x>
      <cdr:y>0.20925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552450"/>
          <a:ext cx="285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0.702</cdr:x>
      <cdr:y>0.354</cdr:y>
    </cdr:from>
    <cdr:to>
      <cdr:x>0.70425</cdr:x>
      <cdr:y>0.3575</cdr:y>
    </cdr:to>
    <cdr:sp>
      <cdr:nvSpPr>
        <cdr:cNvPr id="2" name="TextBox 2"/>
        <cdr:cNvSpPr txBox="1">
          <a:spLocks noChangeArrowheads="1"/>
        </cdr:cNvSpPr>
      </cdr:nvSpPr>
      <cdr:spPr>
        <a:xfrm>
          <a:off x="2828925" y="952500"/>
          <a:ext cx="952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0.682</cdr:y>
    </cdr:from>
    <cdr:to>
      <cdr:x>0.007</cdr:x>
      <cdr:y>0.6855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38325"/>
          <a:ext cx="285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2</xdr:col>
      <xdr:colOff>657225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46196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58</xdr:row>
      <xdr:rowOff>28575</xdr:rowOff>
    </xdr:from>
    <xdr:to>
      <xdr:col>9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4991100" y="9420225"/>
        <a:ext cx="40386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0.647</cdr:x>
      <cdr:y>0.25525</cdr:y>
    </cdr:from>
    <cdr:to>
      <cdr:x>0.81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685800"/>
          <a:ext cx="704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0.52775</cdr:x>
      <cdr:y>0.90725</cdr:y>
    </cdr:from>
    <cdr:to>
      <cdr:x>0.71725</cdr:x>
      <cdr:y>0.96025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2438400"/>
          <a:ext cx="819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0.056</cdr:x>
      <cdr:y>0.369</cdr:y>
    </cdr:from>
    <cdr:to>
      <cdr:x>0.1595</cdr:x>
      <cdr:y>0.4645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9906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0.64525</cdr:x>
      <cdr:y>0.1585</cdr:y>
    </cdr:from>
    <cdr:to>
      <cdr:x>0.802</cdr:x>
      <cdr:y>0.2155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419100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0.678</cdr:x>
      <cdr:y>0.3215</cdr:y>
    </cdr:from>
    <cdr:to>
      <cdr:x>0.801</cdr:x>
      <cdr:y>0.414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0" y="857250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0.0455</cdr:x>
      <cdr:y>0.52275</cdr:y>
    </cdr:from>
    <cdr:to>
      <cdr:x>0.14075</cdr:x>
      <cdr:y>0.61525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1390650"/>
          <a:ext cx="428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2</xdr:col>
      <xdr:colOff>285750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4324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57</xdr:row>
      <xdr:rowOff>76200</xdr:rowOff>
    </xdr:from>
    <xdr:to>
      <xdr:col>9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610100" y="9267825"/>
        <a:ext cx="4495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0.6895</cdr:x>
      <cdr:y>0.33225</cdr:y>
    </cdr:from>
    <cdr:to>
      <cdr:x>0.7485</cdr:x>
      <cdr:y>0.3815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0.62775</cdr:x>
      <cdr:y>0.7665</cdr:y>
    </cdr:from>
    <cdr:to>
      <cdr:x>0.70625</cdr:x>
      <cdr:y>0.81575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2066925"/>
          <a:ext cx="3429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0.04275</cdr:x>
      <cdr:y>0.42775</cdr:y>
    </cdr:from>
    <cdr:to>
      <cdr:x>0.10175</cdr:x>
      <cdr:y>0.477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15252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</cdr:x>
      <cdr:y>0.111</cdr:y>
    </cdr:from>
    <cdr:to>
      <cdr:x>0.80975</cdr:x>
      <cdr:y>0.24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95275"/>
          <a:ext cx="647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0.6915</cdr:x>
      <cdr:y>0.3135</cdr:y>
    </cdr:from>
    <cdr:to>
      <cdr:x>0.88375</cdr:x>
      <cdr:y>0.45275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0" y="8477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0.00875</cdr:x>
      <cdr:y>0.75425</cdr:y>
    </cdr:from>
    <cdr:to>
      <cdr:x>0.23775</cdr:x>
      <cdr:y>0.8275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2057400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2</xdr:col>
      <xdr:colOff>400050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4362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57</xdr:row>
      <xdr:rowOff>28575</xdr:rowOff>
    </xdr:from>
    <xdr:to>
      <xdr:col>9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4610100" y="9258300"/>
        <a:ext cx="44100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0.68325</cdr:x>
      <cdr:y>0.49825</cdr:y>
    </cdr:from>
    <cdr:to>
      <cdr:x>0.6935</cdr:x>
      <cdr:y>0.509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13335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0.5815</cdr:x>
      <cdr:y>0.2285</cdr:y>
    </cdr:from>
    <cdr:to>
      <cdr:x>0.59175</cdr:x>
      <cdr:y>0.23925</cdr:y>
    </cdr:to>
    <cdr:sp>
      <cdr:nvSpPr>
        <cdr:cNvPr id="2" name="TextBox 2"/>
        <cdr:cNvSpPr txBox="1">
          <a:spLocks noChangeArrowheads="1"/>
        </cdr:cNvSpPr>
      </cdr:nvSpPr>
      <cdr:spPr>
        <a:xfrm>
          <a:off x="2162175" y="6096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0.484</cdr:x>
      <cdr:y>0.17125</cdr:y>
    </cdr:from>
    <cdr:to>
      <cdr:x>0.489</cdr:x>
      <cdr:y>0.17475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00225" y="4572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0.4895</cdr:x>
      <cdr:y>0.90825</cdr:y>
    </cdr:from>
    <cdr:to>
      <cdr:x>0.6275</cdr:x>
      <cdr:y>0.97225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819275" y="242887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0.076</cdr:x>
      <cdr:y>0.66175</cdr:y>
    </cdr:from>
    <cdr:to>
      <cdr:x>0.204</cdr:x>
      <cdr:y>0.72925</cdr:y>
    </cdr:to>
    <cdr:sp>
      <cdr:nvSpPr>
        <cdr:cNvPr id="5" name="TextBox 5"/>
        <cdr:cNvSpPr txBox="1">
          <a:spLocks noChangeArrowheads="1"/>
        </cdr:cNvSpPr>
      </cdr:nvSpPr>
      <cdr:spPr>
        <a:xfrm>
          <a:off x="276225" y="1762125"/>
          <a:ext cx="47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0.30925</cdr:x>
      <cdr:y>0.17125</cdr:y>
    </cdr:from>
    <cdr:to>
      <cdr:x>0.31425</cdr:x>
      <cdr:y>0.17475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0" y="4572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0.1855</cdr:x>
      <cdr:y>0.2285</cdr:y>
    </cdr:from>
    <cdr:to>
      <cdr:x>0.19575</cdr:x>
      <cdr:y>0.23925</cdr:y>
    </cdr:to>
    <cdr:sp>
      <cdr:nvSpPr>
        <cdr:cNvPr id="7" name="TextBox 7"/>
        <cdr:cNvSpPr txBox="1">
          <a:spLocks noChangeArrowheads="1"/>
        </cdr:cNvSpPr>
      </cdr:nvSpPr>
      <cdr:spPr>
        <a:xfrm>
          <a:off x="685800" y="6096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66675</xdr:rowOff>
    </xdr:from>
    <xdr:to>
      <xdr:col>2</xdr:col>
      <xdr:colOff>19050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352425" y="9296400"/>
        <a:ext cx="39528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142875</xdr:colOff>
      <xdr:row>57</xdr:row>
      <xdr:rowOff>85725</xdr:rowOff>
    </xdr:from>
    <xdr:to>
      <xdr:col>8</xdr:col>
      <xdr:colOff>342900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429125" y="9315450"/>
        <a:ext cx="37242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0.58725</cdr:x>
      <cdr:y>0.24625</cdr:y>
    </cdr:from>
    <cdr:to>
      <cdr:x>0.70375</cdr:x>
      <cdr:y>0.28125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666750"/>
          <a:ext cx="5238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0.66775</cdr:x>
      <cdr:y>0.6905</cdr:y>
    </cdr:from>
    <cdr:to>
      <cdr:x>0.78</cdr:x>
      <cdr:y>0.77475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1866900"/>
          <a:ext cx="504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0.0075</cdr:x>
      <cdr:y>0.7645</cdr:y>
    </cdr:from>
    <cdr:to>
      <cdr:x>0.11975</cdr:x>
      <cdr:y>0.7995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2066925"/>
          <a:ext cx="50482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0.66825</cdr:x>
      <cdr:y>0.1855</cdr:y>
    </cdr:from>
    <cdr:to>
      <cdr:x>0.818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495300"/>
          <a:ext cx="619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0.70825</cdr:x>
      <cdr:y>0.32375</cdr:y>
    </cdr:from>
    <cdr:to>
      <cdr:x>0.8235</cdr:x>
      <cdr:y>0.40125</cdr:y>
    </cdr:to>
    <cdr:sp>
      <cdr:nvSpPr>
        <cdr:cNvPr id="2" name="TextBox 2"/>
        <cdr:cNvSpPr txBox="1">
          <a:spLocks noChangeArrowheads="1"/>
        </cdr:cNvSpPr>
      </cdr:nvSpPr>
      <cdr:spPr>
        <a:xfrm>
          <a:off x="2924175" y="866775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0.28375</cdr:x>
      <cdr:y>0.8475</cdr:y>
    </cdr:from>
    <cdr:to>
      <cdr:x>0.37825</cdr:x>
      <cdr:y>0.932</cdr:y>
    </cdr:to>
    <cdr:sp>
      <cdr:nvSpPr>
        <cdr:cNvPr id="3" name="TextBox 3"/>
        <cdr:cNvSpPr txBox="1">
          <a:spLocks noChangeArrowheads="1"/>
        </cdr:cNvSpPr>
      </cdr:nvSpPr>
      <cdr:spPr>
        <a:xfrm>
          <a:off x="1171575" y="2286000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2</xdr:col>
      <xdr:colOff>619125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4495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57</xdr:row>
      <xdr:rowOff>9525</xdr:rowOff>
    </xdr:from>
    <xdr:to>
      <xdr:col>9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4800600" y="9239250"/>
        <a:ext cx="41338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</cdr:x>
      <cdr:y>0.20075</cdr:y>
    </cdr:from>
    <cdr:to>
      <cdr:x>0.78725</cdr:x>
      <cdr:y>0.2745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542925"/>
          <a:ext cx="352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0.367</cdr:x>
      <cdr:y>0.9425</cdr:y>
    </cdr:from>
    <cdr:to>
      <cdr:x>0.4965</cdr:x>
      <cdr:y>0.9775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552700"/>
          <a:ext cx="5905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0.03225</cdr:x>
      <cdr:y>0.259</cdr:y>
    </cdr:from>
    <cdr:to>
      <cdr:x>0.10325</cdr:x>
      <cdr:y>0.33275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695325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0.70125</cdr:x>
      <cdr:y>0.11475</cdr:y>
    </cdr:from>
    <cdr:to>
      <cdr:x>0.78525</cdr:x>
      <cdr:y>0.1885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304800"/>
          <a:ext cx="352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0.72475</cdr:x>
      <cdr:y>0.43575</cdr:y>
    </cdr:from>
    <cdr:to>
      <cdr:x>0.829</cdr:x>
      <cdr:y>0.5095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1181100"/>
          <a:ext cx="438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0.02075</cdr:x>
      <cdr:y>0.88325</cdr:y>
    </cdr:from>
    <cdr:to>
      <cdr:x>0.14325</cdr:x>
      <cdr:y>0.91825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2390775"/>
          <a:ext cx="5143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2</xdr:col>
      <xdr:colOff>628650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4562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57</xdr:row>
      <xdr:rowOff>38100</xdr:rowOff>
    </xdr:from>
    <xdr:to>
      <xdr:col>9</xdr:col>
      <xdr:colOff>104775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857750" y="9267825"/>
        <a:ext cx="42005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9" width="6.7109375" style="0" bestFit="1" customWidth="1"/>
    <col min="10" max="10" width="10.57421875" style="3" bestFit="1" customWidth="1"/>
  </cols>
  <sheetData>
    <row r="1" ht="12.75">
      <c r="A1" s="3" t="s">
        <v>144</v>
      </c>
    </row>
    <row r="2" spans="1:10" ht="12.75">
      <c r="A2" s="3" t="s">
        <v>173</v>
      </c>
      <c r="C2" s="4" t="s">
        <v>86</v>
      </c>
      <c r="D2" s="23"/>
      <c r="E2" s="35" t="s">
        <v>164</v>
      </c>
      <c r="F2" s="36"/>
      <c r="G2" s="36"/>
      <c r="H2" s="36"/>
      <c r="I2" s="36"/>
      <c r="J2" s="3" t="s">
        <v>147</v>
      </c>
    </row>
    <row r="3" spans="1:10" ht="12.75">
      <c r="A3" s="3" t="s">
        <v>174</v>
      </c>
      <c r="B3" s="4" t="s">
        <v>0</v>
      </c>
      <c r="C3" s="4" t="s">
        <v>85</v>
      </c>
      <c r="D3" s="3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3" t="s">
        <v>70</v>
      </c>
    </row>
    <row r="4" spans="1:9" ht="12.75">
      <c r="A4" s="2" t="s">
        <v>7</v>
      </c>
      <c r="B4" t="s">
        <v>88</v>
      </c>
      <c r="C4" t="s">
        <v>41</v>
      </c>
      <c r="D4" s="22">
        <f>SUM(E4:I4)</f>
        <v>0</v>
      </c>
      <c r="E4" s="6">
        <f>SUM(BLB!C4)</f>
        <v>0</v>
      </c>
      <c r="F4" s="6">
        <f>SUM('RSD A'!C4)</f>
        <v>0</v>
      </c>
      <c r="G4" s="6">
        <f>SUM('RSD B'!C4)</f>
        <v>0</v>
      </c>
      <c r="H4" s="6">
        <f>SUM('RSD C'!C4)</f>
        <v>0</v>
      </c>
      <c r="I4" s="6">
        <f>SUM('RSD D'!C4)</f>
        <v>0</v>
      </c>
    </row>
    <row r="5" spans="1:9" ht="12.75">
      <c r="A5" s="2" t="s">
        <v>8</v>
      </c>
      <c r="B5" t="s">
        <v>89</v>
      </c>
      <c r="C5" t="s">
        <v>42</v>
      </c>
      <c r="D5" s="22">
        <f aca="true" t="shared" si="0" ref="D5:D47">SUM(E5:I5)</f>
        <v>29</v>
      </c>
      <c r="E5" s="6">
        <f>SUM(BLB!C5)</f>
        <v>0</v>
      </c>
      <c r="F5" s="6">
        <f>SUM('RSD A'!C5)</f>
        <v>6</v>
      </c>
      <c r="G5" s="6">
        <f>SUM('RSD B'!C5)</f>
        <v>8</v>
      </c>
      <c r="H5" s="6">
        <f>SUM('RSD C'!C5)</f>
        <v>9</v>
      </c>
      <c r="I5" s="6">
        <f>SUM('RSD D'!C5)</f>
        <v>6</v>
      </c>
    </row>
    <row r="6" spans="1:9" ht="12.75">
      <c r="A6" s="2" t="s">
        <v>90</v>
      </c>
      <c r="B6" t="s">
        <v>91</v>
      </c>
      <c r="C6" t="s">
        <v>92</v>
      </c>
      <c r="D6" s="22">
        <f t="shared" si="0"/>
        <v>0</v>
      </c>
      <c r="E6" s="6">
        <f>SUM(BLB!C6)</f>
        <v>0</v>
      </c>
      <c r="F6" s="6">
        <f>SUM('RSD A'!C6)</f>
        <v>0</v>
      </c>
      <c r="G6" s="6">
        <f>SUM('RSD B'!C6)</f>
        <v>0</v>
      </c>
      <c r="H6" s="6">
        <f>SUM('RSD C'!C6)</f>
        <v>0</v>
      </c>
      <c r="I6" s="6">
        <f>SUM('RSD D'!C6)</f>
        <v>0</v>
      </c>
    </row>
    <row r="7" spans="1:9" ht="12.75">
      <c r="A7" s="2" t="s">
        <v>9</v>
      </c>
      <c r="B7" t="s">
        <v>10</v>
      </c>
      <c r="C7" t="s">
        <v>64</v>
      </c>
      <c r="D7" s="22">
        <f t="shared" si="0"/>
        <v>3</v>
      </c>
      <c r="E7" s="6">
        <f>SUM(BLB!C7)</f>
        <v>0</v>
      </c>
      <c r="F7" s="6">
        <f>SUM('RSD A'!C7)</f>
        <v>1</v>
      </c>
      <c r="G7" s="6">
        <f>SUM('RSD B'!C7)</f>
        <v>0</v>
      </c>
      <c r="H7" s="6">
        <f>SUM('RSD C'!C7)</f>
        <v>0</v>
      </c>
      <c r="I7" s="6">
        <f>SUM('RSD D'!C7)</f>
        <v>2</v>
      </c>
    </row>
    <row r="8" spans="1:9" ht="12.75">
      <c r="A8" s="2" t="s">
        <v>11</v>
      </c>
      <c r="B8" t="s">
        <v>111</v>
      </c>
      <c r="C8" t="s">
        <v>110</v>
      </c>
      <c r="D8" s="22">
        <f t="shared" si="0"/>
        <v>4</v>
      </c>
      <c r="E8" s="6">
        <f>SUM(BLB!C8)</f>
        <v>0</v>
      </c>
      <c r="F8" s="6">
        <f>SUM('RSD A'!C8)</f>
        <v>0</v>
      </c>
      <c r="G8" s="6">
        <f>SUM('RSD B'!C8)</f>
        <v>0</v>
      </c>
      <c r="H8" s="6">
        <f>SUM('RSD C'!C8)</f>
        <v>3</v>
      </c>
      <c r="I8" s="6">
        <f>SUM('RSD D'!C8)</f>
        <v>1</v>
      </c>
    </row>
    <row r="9" spans="1:9" ht="12.75">
      <c r="A9" s="2" t="s">
        <v>11</v>
      </c>
      <c r="B9" t="s">
        <v>112</v>
      </c>
      <c r="C9" t="s">
        <v>108</v>
      </c>
      <c r="D9" s="22">
        <f t="shared" si="0"/>
        <v>7</v>
      </c>
      <c r="E9" s="6">
        <f>SUM(BLB!C9)</f>
        <v>0</v>
      </c>
      <c r="F9" s="6">
        <f>SUM('RSD A'!C9)</f>
        <v>1</v>
      </c>
      <c r="G9" s="6">
        <f>SUM('RSD B'!C9)</f>
        <v>3</v>
      </c>
      <c r="H9" s="6">
        <f>SUM('RSD C'!C9)</f>
        <v>2</v>
      </c>
      <c r="I9" s="6">
        <f>SUM('RSD D'!C9)</f>
        <v>1</v>
      </c>
    </row>
    <row r="10" spans="1:9" ht="12.75">
      <c r="A10" s="2" t="s">
        <v>93</v>
      </c>
      <c r="B10" t="s">
        <v>94</v>
      </c>
      <c r="C10" t="s">
        <v>95</v>
      </c>
      <c r="D10" s="22">
        <f t="shared" si="0"/>
        <v>3</v>
      </c>
      <c r="E10" s="6">
        <f>SUM(BLB!C10)</f>
        <v>1</v>
      </c>
      <c r="F10" s="6">
        <f>SUM('RSD A'!C10)</f>
        <v>0</v>
      </c>
      <c r="G10" s="6">
        <f>SUM('RSD B'!C10)</f>
        <v>1</v>
      </c>
      <c r="H10" s="6">
        <f>SUM('RSD C'!C10)</f>
        <v>1</v>
      </c>
      <c r="I10" s="6">
        <f>SUM('RSD D'!C10)</f>
        <v>0</v>
      </c>
    </row>
    <row r="11" spans="1:9" ht="12.75">
      <c r="A11" s="2" t="s">
        <v>113</v>
      </c>
      <c r="B11" t="s">
        <v>114</v>
      </c>
      <c r="C11" t="s">
        <v>109</v>
      </c>
      <c r="D11" s="22">
        <f t="shared" si="0"/>
        <v>0</v>
      </c>
      <c r="E11" s="6">
        <f>SUM(BLB!C11)</f>
        <v>0</v>
      </c>
      <c r="F11" s="6">
        <f>SUM('RSD A'!C11)</f>
        <v>0</v>
      </c>
      <c r="G11" s="6">
        <f>SUM('RSD B'!C11)</f>
        <v>0</v>
      </c>
      <c r="H11" s="6">
        <f>SUM('RSD C'!C11)</f>
        <v>0</v>
      </c>
      <c r="I11" s="6">
        <f>SUM('RSD D'!C11)</f>
        <v>0</v>
      </c>
    </row>
    <row r="12" spans="1:10" ht="12.75">
      <c r="A12" s="2"/>
      <c r="D12" s="22"/>
      <c r="E12" s="6"/>
      <c r="F12" s="6"/>
      <c r="G12" s="6"/>
      <c r="H12" s="6"/>
      <c r="I12" s="6"/>
      <c r="J12" s="3">
        <f>SUM(D4:D11)</f>
        <v>46</v>
      </c>
    </row>
    <row r="13" spans="1:9" ht="12.75">
      <c r="A13" s="2" t="s">
        <v>12</v>
      </c>
      <c r="B13" t="s">
        <v>13</v>
      </c>
      <c r="C13" t="s">
        <v>44</v>
      </c>
      <c r="D13" s="22">
        <f t="shared" si="0"/>
        <v>56</v>
      </c>
      <c r="E13" s="6">
        <f>SUM(BLB!C13)</f>
        <v>7</v>
      </c>
      <c r="F13" s="6">
        <f>SUM('RSD A'!C13)</f>
        <v>16</v>
      </c>
      <c r="G13" s="6">
        <f>SUM('RSD B'!C13)</f>
        <v>16</v>
      </c>
      <c r="H13" s="6">
        <f>SUM('RSD C'!C13)</f>
        <v>15</v>
      </c>
      <c r="I13" s="6">
        <f>SUM('RSD D'!C13)</f>
        <v>2</v>
      </c>
    </row>
    <row r="14" spans="1:9" ht="12.75">
      <c r="A14" s="2" t="s">
        <v>12</v>
      </c>
      <c r="B14" t="s">
        <v>14</v>
      </c>
      <c r="C14" t="s">
        <v>45</v>
      </c>
      <c r="D14" s="22">
        <f t="shared" si="0"/>
        <v>4</v>
      </c>
      <c r="E14" s="6">
        <f>SUM(BLB!C14)</f>
        <v>1</v>
      </c>
      <c r="F14" s="6">
        <f>SUM('RSD A'!C14)</f>
        <v>1</v>
      </c>
      <c r="G14" s="6">
        <f>SUM('RSD B'!C14)</f>
        <v>1</v>
      </c>
      <c r="H14" s="6">
        <f>SUM('RSD C'!C14)</f>
        <v>1</v>
      </c>
      <c r="I14" s="6">
        <f>SUM('RSD D'!C14)</f>
        <v>0</v>
      </c>
    </row>
    <row r="15" spans="1:9" ht="12.75">
      <c r="A15" s="2" t="s">
        <v>12</v>
      </c>
      <c r="B15" t="s">
        <v>15</v>
      </c>
      <c r="C15" t="s">
        <v>46</v>
      </c>
      <c r="D15" s="22">
        <f t="shared" si="0"/>
        <v>2</v>
      </c>
      <c r="E15" s="6">
        <f>SUM(BLB!C15)</f>
        <v>0</v>
      </c>
      <c r="F15" s="6">
        <f>SUM('RSD A'!C15)</f>
        <v>1</v>
      </c>
      <c r="G15" s="6">
        <f>SUM('RSD B'!C15)</f>
        <v>1</v>
      </c>
      <c r="H15" s="6">
        <f>SUM('RSD C'!C15)</f>
        <v>0</v>
      </c>
      <c r="I15" s="6">
        <f>SUM('RSD D'!C15)</f>
        <v>0</v>
      </c>
    </row>
    <row r="16" spans="1:9" ht="12.75">
      <c r="A16" s="2" t="s">
        <v>12</v>
      </c>
      <c r="B16" t="s">
        <v>16</v>
      </c>
      <c r="C16" t="s">
        <v>47</v>
      </c>
      <c r="D16" s="22">
        <f t="shared" si="0"/>
        <v>12</v>
      </c>
      <c r="E16" s="6">
        <f>SUM(BLB!C16)</f>
        <v>0</v>
      </c>
      <c r="F16" s="6">
        <f>SUM('RSD A'!C16)</f>
        <v>2</v>
      </c>
      <c r="G16" s="6">
        <f>SUM('RSD B'!C16)</f>
        <v>2</v>
      </c>
      <c r="H16" s="6">
        <f>SUM('RSD C'!C16)</f>
        <v>2</v>
      </c>
      <c r="I16" s="6">
        <f>SUM('RSD D'!C16)</f>
        <v>6</v>
      </c>
    </row>
    <row r="17" spans="1:9" ht="12.75">
      <c r="A17" s="2" t="s">
        <v>17</v>
      </c>
      <c r="B17" t="s">
        <v>18</v>
      </c>
      <c r="C17" t="s">
        <v>43</v>
      </c>
      <c r="D17" s="22">
        <f t="shared" si="0"/>
        <v>11</v>
      </c>
      <c r="E17" s="6">
        <f>SUM(BLB!C17)</f>
        <v>0</v>
      </c>
      <c r="F17" s="6">
        <f>SUM('RSD A'!C17)</f>
        <v>1</v>
      </c>
      <c r="G17" s="6">
        <f>SUM('RSD B'!C17)</f>
        <v>0</v>
      </c>
      <c r="H17" s="6">
        <f>SUM('RSD C'!C17)</f>
        <v>9</v>
      </c>
      <c r="I17" s="6">
        <f>SUM('RSD D'!C17)</f>
        <v>1</v>
      </c>
    </row>
    <row r="18" spans="1:9" ht="12.75">
      <c r="A18" s="2" t="s">
        <v>19</v>
      </c>
      <c r="B18" t="s">
        <v>20</v>
      </c>
      <c r="C18" t="s">
        <v>48</v>
      </c>
      <c r="D18" s="22">
        <f t="shared" si="0"/>
        <v>28</v>
      </c>
      <c r="E18" s="6">
        <f>SUM(BLB!C18)</f>
        <v>2</v>
      </c>
      <c r="F18" s="6">
        <f>SUM('RSD A'!C18)</f>
        <v>7</v>
      </c>
      <c r="G18" s="6">
        <f>SUM('RSD B'!C18)</f>
        <v>9</v>
      </c>
      <c r="H18" s="6">
        <f>SUM('RSD C'!C18)</f>
        <v>6</v>
      </c>
      <c r="I18" s="6">
        <f>SUM('RSD D'!C18)</f>
        <v>4</v>
      </c>
    </row>
    <row r="19" spans="1:9" ht="12.75">
      <c r="A19" s="2" t="s">
        <v>21</v>
      </c>
      <c r="B19" t="s">
        <v>22</v>
      </c>
      <c r="C19" t="s">
        <v>49</v>
      </c>
      <c r="D19" s="22">
        <f t="shared" si="0"/>
        <v>107</v>
      </c>
      <c r="E19" s="6">
        <f>SUM(BLB!C19)</f>
        <v>6</v>
      </c>
      <c r="F19" s="6">
        <f>SUM('RSD A'!C19)</f>
        <v>39</v>
      </c>
      <c r="G19" s="6">
        <f>SUM('RSD B'!C19)</f>
        <v>28</v>
      </c>
      <c r="H19" s="6">
        <f>SUM('RSD C'!C19)</f>
        <v>14</v>
      </c>
      <c r="I19" s="6">
        <f>SUM('RSD D'!C19)</f>
        <v>20</v>
      </c>
    </row>
    <row r="20" spans="1:10" ht="12.75">
      <c r="A20" s="2"/>
      <c r="D20" s="22"/>
      <c r="E20" s="6"/>
      <c r="F20" s="6"/>
      <c r="G20" s="6"/>
      <c r="H20" s="6"/>
      <c r="I20" s="6"/>
      <c r="J20" s="3">
        <f>SUM(D13:D19)</f>
        <v>220</v>
      </c>
    </row>
    <row r="21" spans="1:9" ht="12.75">
      <c r="A21" s="2" t="s">
        <v>23</v>
      </c>
      <c r="B21" t="s">
        <v>24</v>
      </c>
      <c r="C21" t="s">
        <v>50</v>
      </c>
      <c r="D21" s="22">
        <f t="shared" si="0"/>
        <v>48</v>
      </c>
      <c r="E21" s="6">
        <f>SUM(BLB!C21)</f>
        <v>1</v>
      </c>
      <c r="F21" s="6">
        <f>SUM('RSD A'!C21)</f>
        <v>6</v>
      </c>
      <c r="G21" s="6">
        <f>SUM('RSD B'!C21)</f>
        <v>16</v>
      </c>
      <c r="H21" s="6">
        <f>SUM('RSD C'!C21)</f>
        <v>18</v>
      </c>
      <c r="I21" s="6">
        <f>SUM('RSD D'!C21)</f>
        <v>7</v>
      </c>
    </row>
    <row r="22" spans="1:9" ht="12.75">
      <c r="A22" s="2" t="s">
        <v>99</v>
      </c>
      <c r="B22" t="s">
        <v>98</v>
      </c>
      <c r="C22" t="s">
        <v>96</v>
      </c>
      <c r="D22" s="22">
        <f>SUM(E22:I22)</f>
        <v>0</v>
      </c>
      <c r="E22" s="6">
        <f>SUM(BLB!C22)</f>
        <v>0</v>
      </c>
      <c r="F22" s="6">
        <f>SUM('RSD A'!C22)</f>
        <v>0</v>
      </c>
      <c r="G22" s="6">
        <f>SUM('RSD B'!C22)</f>
        <v>0</v>
      </c>
      <c r="H22" s="6">
        <f>SUM('RSD C'!C22)</f>
        <v>0</v>
      </c>
      <c r="I22" s="6">
        <f>SUM('RSD D'!C22)</f>
        <v>0</v>
      </c>
    </row>
    <row r="23" spans="1:10" ht="12.75">
      <c r="A23" s="2"/>
      <c r="D23" s="22"/>
      <c r="E23" s="6"/>
      <c r="F23" s="6"/>
      <c r="G23" s="6"/>
      <c r="H23" s="6"/>
      <c r="I23" s="6"/>
      <c r="J23" s="3">
        <f>SUM(D21:D22)</f>
        <v>48</v>
      </c>
    </row>
    <row r="24" spans="1:9" ht="12.75">
      <c r="A24" s="2" t="s">
        <v>25</v>
      </c>
      <c r="B24" t="s">
        <v>26</v>
      </c>
      <c r="C24" t="s">
        <v>65</v>
      </c>
      <c r="D24" s="22">
        <f t="shared" si="0"/>
        <v>89</v>
      </c>
      <c r="E24" s="6">
        <f>SUM(BLB!C24)</f>
        <v>12</v>
      </c>
      <c r="F24" s="6">
        <f>SUM('RSD A'!C24)</f>
        <v>20</v>
      </c>
      <c r="G24" s="6">
        <f>SUM('RSD B'!C24)</f>
        <v>23</v>
      </c>
      <c r="H24" s="6">
        <f>SUM('RSD C'!C24)</f>
        <v>19</v>
      </c>
      <c r="I24" s="6">
        <f>SUM('RSD D'!C24)</f>
        <v>15</v>
      </c>
    </row>
    <row r="25" spans="1:9" ht="12.75">
      <c r="A25" s="2" t="s">
        <v>25</v>
      </c>
      <c r="B25" t="s">
        <v>27</v>
      </c>
      <c r="C25" t="s">
        <v>51</v>
      </c>
      <c r="D25" s="22">
        <f t="shared" si="0"/>
        <v>2</v>
      </c>
      <c r="E25" s="6">
        <f>SUM(BLB!C25)</f>
        <v>0</v>
      </c>
      <c r="F25" s="6">
        <f>SUM('RSD A'!C25)</f>
        <v>1</v>
      </c>
      <c r="G25" s="6">
        <f>SUM('RSD B'!C25)</f>
        <v>0</v>
      </c>
      <c r="H25" s="6">
        <f>SUM('RSD C'!C25)</f>
        <v>0</v>
      </c>
      <c r="I25" s="6">
        <f>SUM('RSD D'!C25)</f>
        <v>1</v>
      </c>
    </row>
    <row r="26" spans="1:9" ht="12.75">
      <c r="A26" s="2" t="s">
        <v>25</v>
      </c>
      <c r="B26" t="s">
        <v>28</v>
      </c>
      <c r="C26" t="s">
        <v>52</v>
      </c>
      <c r="D26" s="22">
        <f t="shared" si="0"/>
        <v>81</v>
      </c>
      <c r="E26" s="6">
        <f>SUM(BLB!C26)</f>
        <v>35</v>
      </c>
      <c r="F26" s="6">
        <f>SUM('RSD A'!C26)</f>
        <v>9</v>
      </c>
      <c r="G26" s="6">
        <f>SUM('RSD B'!C26)</f>
        <v>8</v>
      </c>
      <c r="H26" s="6">
        <f>SUM('RSD C'!C26)</f>
        <v>13</v>
      </c>
      <c r="I26" s="6">
        <f>SUM('RSD D'!C26)</f>
        <v>16</v>
      </c>
    </row>
    <row r="27" spans="1:9" ht="12.75">
      <c r="A27" s="2" t="s">
        <v>25</v>
      </c>
      <c r="B27" t="s">
        <v>29</v>
      </c>
      <c r="C27" t="s">
        <v>53</v>
      </c>
      <c r="D27" s="22">
        <f t="shared" si="0"/>
        <v>5</v>
      </c>
      <c r="E27" s="6">
        <f>SUM(BLB!C27)</f>
        <v>0</v>
      </c>
      <c r="F27" s="6">
        <f>SUM('RSD A'!C27)</f>
        <v>1</v>
      </c>
      <c r="G27" s="6">
        <f>SUM('RSD B'!C27)</f>
        <v>3</v>
      </c>
      <c r="H27" s="6">
        <f>SUM('RSD C'!C27)</f>
        <v>0</v>
      </c>
      <c r="I27" s="6">
        <f>SUM('RSD D'!C27)</f>
        <v>1</v>
      </c>
    </row>
    <row r="28" spans="1:9" ht="12.75">
      <c r="A28" s="2" t="s">
        <v>25</v>
      </c>
      <c r="B28" t="s">
        <v>97</v>
      </c>
      <c r="C28" t="s">
        <v>83</v>
      </c>
      <c r="D28" s="22">
        <f t="shared" si="0"/>
        <v>0</v>
      </c>
      <c r="E28" s="6">
        <f>SUM(BLB!C28)</f>
        <v>0</v>
      </c>
      <c r="F28" s="6">
        <f>SUM('RSD A'!C28)</f>
        <v>0</v>
      </c>
      <c r="G28" s="6">
        <f>SUM('RSD B'!C28)</f>
        <v>0</v>
      </c>
      <c r="H28" s="6">
        <f>SUM('RSD C'!C28)</f>
        <v>0</v>
      </c>
      <c r="I28" s="6">
        <f>SUM('RSD D'!C28)</f>
        <v>0</v>
      </c>
    </row>
    <row r="29" spans="1:9" ht="12.75">
      <c r="A29" s="2" t="s">
        <v>25</v>
      </c>
      <c r="B29" t="s">
        <v>100</v>
      </c>
      <c r="C29" t="s">
        <v>82</v>
      </c>
      <c r="D29" s="22">
        <f t="shared" si="0"/>
        <v>0</v>
      </c>
      <c r="E29" s="6">
        <f>SUM(BLB!C29)</f>
        <v>0</v>
      </c>
      <c r="F29" s="6">
        <f>SUM('RSD A'!C29)</f>
        <v>0</v>
      </c>
      <c r="G29" s="6">
        <f>SUM('RSD B'!C29)</f>
        <v>0</v>
      </c>
      <c r="H29" s="6">
        <f>SUM('RSD C'!C29)</f>
        <v>0</v>
      </c>
      <c r="I29" s="6">
        <f>SUM('RSD D'!C29)</f>
        <v>0</v>
      </c>
    </row>
    <row r="30" spans="1:10" ht="12.75">
      <c r="A30" s="2"/>
      <c r="D30" s="22"/>
      <c r="E30" s="6"/>
      <c r="F30" s="6"/>
      <c r="G30" s="6"/>
      <c r="H30" s="6"/>
      <c r="I30" s="6"/>
      <c r="J30" s="3">
        <f>SUM(D24:D29)</f>
        <v>177</v>
      </c>
    </row>
    <row r="31" spans="1:9" ht="12.75">
      <c r="A31" s="2" t="s">
        <v>30</v>
      </c>
      <c r="B31" t="s">
        <v>31</v>
      </c>
      <c r="C31" t="s">
        <v>54</v>
      </c>
      <c r="D31" s="22">
        <f t="shared" si="0"/>
        <v>35</v>
      </c>
      <c r="E31" s="6">
        <f>SUM(BLB!C31)</f>
        <v>0</v>
      </c>
      <c r="F31" s="6">
        <f>SUM('RSD A'!C31)</f>
        <v>8</v>
      </c>
      <c r="G31" s="6">
        <f>SUM('RSD B'!C31)</f>
        <v>8</v>
      </c>
      <c r="H31" s="6">
        <f>SUM('RSD C'!C31)</f>
        <v>18</v>
      </c>
      <c r="I31" s="6">
        <f>SUM('RSD D'!C31)</f>
        <v>1</v>
      </c>
    </row>
    <row r="32" spans="1:9" ht="12.75">
      <c r="A32" s="2" t="s">
        <v>30</v>
      </c>
      <c r="B32" t="s">
        <v>32</v>
      </c>
      <c r="C32" t="s">
        <v>55</v>
      </c>
      <c r="D32" s="22">
        <f t="shared" si="0"/>
        <v>4</v>
      </c>
      <c r="E32" s="6">
        <f>SUM(BLB!C32)</f>
        <v>0</v>
      </c>
      <c r="F32" s="6">
        <f>SUM('RSD A'!C32)</f>
        <v>2</v>
      </c>
      <c r="G32" s="6">
        <f>SUM('RSD B'!C32)</f>
        <v>1</v>
      </c>
      <c r="H32" s="6">
        <f>SUM('RSD C'!C32)</f>
        <v>0</v>
      </c>
      <c r="I32" s="6">
        <f>SUM('RSD D'!C32)</f>
        <v>1</v>
      </c>
    </row>
    <row r="33" spans="1:9" ht="12.75">
      <c r="A33" s="2" t="s">
        <v>30</v>
      </c>
      <c r="B33" t="s">
        <v>33</v>
      </c>
      <c r="C33" t="s">
        <v>56</v>
      </c>
      <c r="D33" s="22">
        <f t="shared" si="0"/>
        <v>35</v>
      </c>
      <c r="E33" s="6">
        <f>SUM(BLB!C33)</f>
        <v>0</v>
      </c>
      <c r="F33" s="6">
        <f>SUM('RSD A'!C33)</f>
        <v>0</v>
      </c>
      <c r="G33" s="6">
        <f>SUM('RSD B'!C33)</f>
        <v>13</v>
      </c>
      <c r="H33" s="6">
        <f>SUM('RSD C'!C33)</f>
        <v>9</v>
      </c>
      <c r="I33" s="6">
        <f>SUM('RSD D'!C33)</f>
        <v>13</v>
      </c>
    </row>
    <row r="34" spans="1:9" ht="12.75">
      <c r="A34" s="2" t="s">
        <v>30</v>
      </c>
      <c r="B34" t="s">
        <v>34</v>
      </c>
      <c r="C34" t="s">
        <v>57</v>
      </c>
      <c r="D34" s="22">
        <f t="shared" si="0"/>
        <v>116</v>
      </c>
      <c r="E34" s="6">
        <f>SUM(BLB!C34)</f>
        <v>0</v>
      </c>
      <c r="F34" s="6">
        <f>SUM('RSD A'!C34)</f>
        <v>20</v>
      </c>
      <c r="G34" s="6">
        <f>SUM('RSD B'!C34)</f>
        <v>41</v>
      </c>
      <c r="H34" s="6">
        <f>SUM('RSD C'!C34)</f>
        <v>33</v>
      </c>
      <c r="I34" s="6">
        <f>SUM('RSD D'!C34)</f>
        <v>22</v>
      </c>
    </row>
    <row r="35" spans="1:9" ht="12.75">
      <c r="A35" s="2" t="s">
        <v>30</v>
      </c>
      <c r="B35" t="s">
        <v>35</v>
      </c>
      <c r="C35" t="s">
        <v>54</v>
      </c>
      <c r="D35" s="22">
        <f t="shared" si="0"/>
        <v>20</v>
      </c>
      <c r="E35" s="6">
        <f>SUM(BLB!C35)</f>
        <v>0</v>
      </c>
      <c r="F35" s="6">
        <f>SUM('RSD A'!C35)</f>
        <v>4</v>
      </c>
      <c r="G35" s="6">
        <f>SUM('RSD B'!C35)</f>
        <v>6</v>
      </c>
      <c r="H35" s="6">
        <f>SUM('RSD C'!C35)</f>
        <v>9</v>
      </c>
      <c r="I35" s="6">
        <f>SUM('RSD D'!C35)</f>
        <v>1</v>
      </c>
    </row>
    <row r="36" spans="1:9" ht="12.75">
      <c r="A36" s="2" t="s">
        <v>30</v>
      </c>
      <c r="B36" t="s">
        <v>36</v>
      </c>
      <c r="C36" t="s">
        <v>58</v>
      </c>
      <c r="D36" s="22">
        <f t="shared" si="0"/>
        <v>33</v>
      </c>
      <c r="E36" s="6">
        <f>SUM(BLB!C36)</f>
        <v>3</v>
      </c>
      <c r="F36" s="6">
        <f>SUM('RSD A'!C36)</f>
        <v>10</v>
      </c>
      <c r="G36" s="6">
        <f>SUM('RSD B'!C36)</f>
        <v>8</v>
      </c>
      <c r="H36" s="6">
        <f>SUM('RSD C'!C36)</f>
        <v>8</v>
      </c>
      <c r="I36" s="6">
        <f>SUM('RSD D'!C36)</f>
        <v>4</v>
      </c>
    </row>
    <row r="37" spans="1:9" ht="12.75">
      <c r="A37" s="2" t="s">
        <v>37</v>
      </c>
      <c r="B37" t="s">
        <v>87</v>
      </c>
      <c r="C37" t="s">
        <v>59</v>
      </c>
      <c r="D37" s="22">
        <f t="shared" si="0"/>
        <v>4</v>
      </c>
      <c r="E37" s="6">
        <f>SUM(BLB!C37)</f>
        <v>1</v>
      </c>
      <c r="F37" s="6">
        <f>SUM('RSD A'!C37)</f>
        <v>1</v>
      </c>
      <c r="G37" s="6">
        <f>SUM('RSD B'!C37)</f>
        <v>1</v>
      </c>
      <c r="H37" s="6">
        <f>SUM('RSD C'!C37)</f>
        <v>0</v>
      </c>
      <c r="I37" s="6">
        <f>SUM('RSD D'!C37)</f>
        <v>1</v>
      </c>
    </row>
    <row r="38" spans="1:9" ht="12.75">
      <c r="A38" s="2" t="s">
        <v>37</v>
      </c>
      <c r="B38" t="s">
        <v>38</v>
      </c>
      <c r="C38" t="s">
        <v>60</v>
      </c>
      <c r="D38" s="22">
        <f t="shared" si="0"/>
        <v>10</v>
      </c>
      <c r="E38" s="6">
        <f>SUM(BLB!C38)</f>
        <v>0</v>
      </c>
      <c r="F38" s="6">
        <f>SUM('RSD A'!C38)</f>
        <v>2</v>
      </c>
      <c r="G38" s="6">
        <f>SUM('RSD B'!C38)</f>
        <v>3</v>
      </c>
      <c r="H38" s="6">
        <f>SUM('RSD C'!C38)</f>
        <v>0</v>
      </c>
      <c r="I38" s="6">
        <f>SUM('RSD D'!C38)</f>
        <v>5</v>
      </c>
    </row>
    <row r="39" spans="1:10" ht="12.75">
      <c r="A39" s="2"/>
      <c r="D39" s="22"/>
      <c r="E39" s="6"/>
      <c r="F39" s="6"/>
      <c r="G39" s="6"/>
      <c r="H39" s="6"/>
      <c r="I39" s="6"/>
      <c r="J39" s="3">
        <f>SUM(D31:D38)</f>
        <v>257</v>
      </c>
    </row>
    <row r="40" spans="1:9" ht="12.75">
      <c r="A40" s="2" t="s">
        <v>39</v>
      </c>
      <c r="B40" t="s">
        <v>13</v>
      </c>
      <c r="C40" t="s">
        <v>61</v>
      </c>
      <c r="D40" s="22">
        <f t="shared" si="0"/>
        <v>36</v>
      </c>
      <c r="E40" s="6">
        <f>SUM(BLB!C40)</f>
        <v>2</v>
      </c>
      <c r="F40" s="6">
        <f>SUM('RSD A'!C40)</f>
        <v>6</v>
      </c>
      <c r="G40" s="6">
        <f>SUM('RSD B'!C40)</f>
        <v>5</v>
      </c>
      <c r="H40" s="6">
        <f>SUM('RSD C'!C40)</f>
        <v>15</v>
      </c>
      <c r="I40" s="6">
        <f>SUM('RSD D'!C40)</f>
        <v>8</v>
      </c>
    </row>
    <row r="41" spans="1:9" ht="12.75">
      <c r="A41" s="2" t="s">
        <v>39</v>
      </c>
      <c r="B41" t="s">
        <v>16</v>
      </c>
      <c r="C41" t="s">
        <v>62</v>
      </c>
      <c r="D41" s="22">
        <f t="shared" si="0"/>
        <v>14</v>
      </c>
      <c r="E41" s="6">
        <f>SUM(BLB!C41)</f>
        <v>1</v>
      </c>
      <c r="F41" s="6">
        <f>SUM('RSD A'!C41)</f>
        <v>2</v>
      </c>
      <c r="G41" s="6">
        <f>SUM('RSD B'!C41)</f>
        <v>2</v>
      </c>
      <c r="H41" s="6">
        <f>SUM('RSD C'!C41)</f>
        <v>5</v>
      </c>
      <c r="I41" s="6">
        <f>SUM('RSD D'!C41)</f>
        <v>4</v>
      </c>
    </row>
    <row r="42" spans="1:9" ht="12.75">
      <c r="A42" s="2" t="s">
        <v>39</v>
      </c>
      <c r="B42" t="s">
        <v>40</v>
      </c>
      <c r="C42" t="s">
        <v>63</v>
      </c>
      <c r="D42" s="22">
        <f t="shared" si="0"/>
        <v>31</v>
      </c>
      <c r="E42" s="6">
        <f>SUM(BLB!C42)</f>
        <v>6</v>
      </c>
      <c r="F42" s="6">
        <f>SUM('RSD A'!C42)</f>
        <v>9</v>
      </c>
      <c r="G42" s="6">
        <f>SUM('RSD B'!C42)</f>
        <v>8</v>
      </c>
      <c r="H42" s="6">
        <f>SUM('RSD C'!C42)</f>
        <v>5</v>
      </c>
      <c r="I42" s="6">
        <f>SUM('RSD D'!C42)</f>
        <v>3</v>
      </c>
    </row>
    <row r="43" spans="1:9" ht="12.75">
      <c r="A43" s="2"/>
      <c r="D43" s="22"/>
      <c r="E43" s="6"/>
      <c r="F43" s="6"/>
      <c r="G43" s="6"/>
      <c r="H43" s="6"/>
      <c r="I43" s="6"/>
    </row>
    <row r="44" spans="1:9" ht="12.75">
      <c r="A44" s="2" t="s">
        <v>101</v>
      </c>
      <c r="B44" t="s">
        <v>104</v>
      </c>
      <c r="C44" t="s">
        <v>103</v>
      </c>
      <c r="D44" s="22">
        <f t="shared" si="0"/>
        <v>2</v>
      </c>
      <c r="E44" s="6">
        <f>SUM(BLB!C44)</f>
        <v>0</v>
      </c>
      <c r="F44" s="6">
        <f>SUM('RSD A'!C44)</f>
        <v>2</v>
      </c>
      <c r="G44" s="6">
        <f>SUM('RSD B'!C44)</f>
        <v>0</v>
      </c>
      <c r="H44" s="6">
        <f>SUM('RSD C'!C44)</f>
        <v>0</v>
      </c>
      <c r="I44" s="6">
        <f>SUM('RSD D'!C44)</f>
        <v>0</v>
      </c>
    </row>
    <row r="45" spans="1:9" ht="12.75">
      <c r="A45" s="2" t="s">
        <v>101</v>
      </c>
      <c r="B45" t="s">
        <v>105</v>
      </c>
      <c r="C45" t="s">
        <v>106</v>
      </c>
      <c r="D45" s="22">
        <f t="shared" si="0"/>
        <v>0</v>
      </c>
      <c r="E45" s="6">
        <f>SUM(BLB!C45)</f>
        <v>0</v>
      </c>
      <c r="F45" s="6">
        <f>SUM('RSD A'!C45)</f>
        <v>0</v>
      </c>
      <c r="G45" s="6">
        <f>SUM('RSD B'!C45)</f>
        <v>0</v>
      </c>
      <c r="H45" s="6">
        <f>SUM('RSD C'!C45)</f>
        <v>0</v>
      </c>
      <c r="I45" s="6">
        <f>SUM('RSD D'!C45)</f>
        <v>0</v>
      </c>
    </row>
    <row r="46" spans="1:9" ht="12.75">
      <c r="A46" s="2" t="s">
        <v>101</v>
      </c>
      <c r="B46" t="s">
        <v>102</v>
      </c>
      <c r="C46" t="s">
        <v>161</v>
      </c>
      <c r="D46" s="22">
        <f t="shared" si="0"/>
        <v>0</v>
      </c>
      <c r="E46" s="6">
        <f>SUM(BLB!C46)</f>
        <v>0</v>
      </c>
      <c r="F46" s="6">
        <f>SUM('RSD A'!C46)</f>
        <v>0</v>
      </c>
      <c r="G46" s="6">
        <f>SUM('RSD B'!C46)</f>
        <v>0</v>
      </c>
      <c r="H46" s="6">
        <f>SUM('RSD C'!C46)</f>
        <v>0</v>
      </c>
      <c r="I46" s="6">
        <f>SUM('RSD D'!C46)</f>
        <v>0</v>
      </c>
    </row>
    <row r="47" spans="1:9" ht="12.75">
      <c r="A47" s="2" t="s">
        <v>101</v>
      </c>
      <c r="B47" t="s">
        <v>107</v>
      </c>
      <c r="C47" t="s">
        <v>162</v>
      </c>
      <c r="D47" s="22">
        <f t="shared" si="0"/>
        <v>0</v>
      </c>
      <c r="E47" s="6">
        <f>SUM(BLB!C47)</f>
        <v>0</v>
      </c>
      <c r="F47" s="6">
        <f>SUM('RSD A'!C47)</f>
        <v>0</v>
      </c>
      <c r="G47" s="6">
        <f>SUM('RSD B'!C47)</f>
        <v>0</v>
      </c>
      <c r="H47" s="6">
        <f>SUM('RSD C'!C47)</f>
        <v>0</v>
      </c>
      <c r="I47" s="6">
        <f>SUM('RSD D'!C47)</f>
        <v>0</v>
      </c>
    </row>
    <row r="48" spans="1:10" ht="12.75">
      <c r="A48" s="2"/>
      <c r="D48" s="1"/>
      <c r="E48" s="6"/>
      <c r="F48" s="6"/>
      <c r="G48" s="6"/>
      <c r="H48" s="6"/>
      <c r="I48" s="6"/>
      <c r="J48" s="3">
        <f>SUM(D44:D47)</f>
        <v>2</v>
      </c>
    </row>
    <row r="49" spans="1:9" ht="12.75">
      <c r="A49" s="39">
        <v>38840</v>
      </c>
      <c r="B49" s="42" t="s">
        <v>470</v>
      </c>
      <c r="D49" s="1"/>
      <c r="E49" s="4">
        <f>SUM(E4:E42)</f>
        <v>78</v>
      </c>
      <c r="F49" s="4">
        <f>SUM(F4:F42)</f>
        <v>176</v>
      </c>
      <c r="G49" s="4">
        <f>SUM(G4:G42)</f>
        <v>215</v>
      </c>
      <c r="H49" s="4">
        <f>SUM(H4:H42)</f>
        <v>214</v>
      </c>
      <c r="I49" s="4">
        <f>SUM(I4:I42)</f>
        <v>146</v>
      </c>
    </row>
    <row r="50" spans="1:4" ht="12.75">
      <c r="A50" s="41">
        <v>38860</v>
      </c>
      <c r="B50" s="43" t="s">
        <v>477</v>
      </c>
      <c r="C50" s="5" t="s">
        <v>67</v>
      </c>
      <c r="D50" s="4">
        <f>SUM(D4:D47)</f>
        <v>831</v>
      </c>
    </row>
    <row r="51" spans="1:2" ht="12.75">
      <c r="A51" s="38">
        <v>38891</v>
      </c>
      <c r="B51" s="42" t="s">
        <v>473</v>
      </c>
    </row>
    <row r="52" ht="12.75">
      <c r="B52" s="5" t="s">
        <v>77</v>
      </c>
    </row>
    <row r="53" ht="12.75">
      <c r="B53" s="16"/>
    </row>
    <row r="54" spans="2:4" ht="12.75">
      <c r="B54" s="11" t="s">
        <v>78</v>
      </c>
      <c r="C54" s="17" t="s">
        <v>119</v>
      </c>
      <c r="D54">
        <f>SUM(BLB!C54+'RSD A'!$C$54+'RSD B'!C54+'RSD C'!C54+'RSD D'!$C$54)</f>
        <v>311</v>
      </c>
    </row>
    <row r="55" spans="2:4" ht="12.75">
      <c r="B55" s="11" t="s">
        <v>79</v>
      </c>
      <c r="C55" s="17" t="s">
        <v>119</v>
      </c>
      <c r="D55">
        <f>SUM(BLB!C55+'RSD A'!$C$55+'RSD B'!C55+'RSD C'!C55+'RSD D'!$C$55)</f>
        <v>77</v>
      </c>
    </row>
    <row r="56" spans="2:4" ht="12.75">
      <c r="B56" s="11" t="s">
        <v>80</v>
      </c>
      <c r="C56" s="17" t="s">
        <v>119</v>
      </c>
      <c r="D56">
        <f>SUM(BLB!C56+'RSD A'!$C$56+'RSD B'!C56+'RSD C'!C56+'RSD D'!$C$56)</f>
        <v>443</v>
      </c>
    </row>
    <row r="57" spans="2:4" ht="12.75">
      <c r="B57" s="11" t="s">
        <v>84</v>
      </c>
      <c r="D57" s="3">
        <f>SUM(D54:D56)</f>
        <v>831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6" r:id="rId2"/>
  <headerFooter alignWithMargins="0">
    <oddHeader xml:space="preserve">&amp;C&amp;"Arial,Fett Kursiv"&amp;12&amp;EAnzahl der Hilfen BLB  und der RSD's im April 2006 </oddHeader>
    <oddFooter>&amp;R&amp;8&amp;UDiese Aufstellung finden Sie auch unter :&amp;U 
JugTransfer / FaRef. 4 (...) / FB 4 Haushalt / HzE Statistik / HzE Statistik 0406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41.140625" style="0" bestFit="1" customWidth="1"/>
    <col min="4" max="4" width="30.00390625" style="0" customWidth="1"/>
    <col min="5" max="5" width="20.7109375" style="0" customWidth="1"/>
    <col min="6" max="6" width="22.00390625" style="0" customWidth="1"/>
  </cols>
  <sheetData>
    <row r="1" spans="1:6" ht="12.75">
      <c r="A1" s="4" t="s">
        <v>144</v>
      </c>
      <c r="B1" s="4" t="s">
        <v>143</v>
      </c>
      <c r="C1" s="4" t="s">
        <v>0</v>
      </c>
      <c r="D1" s="4" t="s">
        <v>141</v>
      </c>
      <c r="E1" s="4" t="s">
        <v>142</v>
      </c>
      <c r="F1" s="3" t="s">
        <v>350</v>
      </c>
    </row>
    <row r="2" spans="1:5" ht="12.75">
      <c r="A2" s="4" t="s">
        <v>145</v>
      </c>
      <c r="B2" s="4" t="s">
        <v>0</v>
      </c>
      <c r="C2" s="4"/>
      <c r="D2" s="4"/>
      <c r="E2" s="4"/>
    </row>
    <row r="3" ht="3" customHeight="1"/>
    <row r="4" spans="1:6" ht="12.75">
      <c r="A4" t="s">
        <v>8</v>
      </c>
      <c r="B4">
        <v>1</v>
      </c>
      <c r="C4" t="s">
        <v>250</v>
      </c>
      <c r="D4" t="s">
        <v>351</v>
      </c>
      <c r="F4" t="s">
        <v>352</v>
      </c>
    </row>
    <row r="5" spans="1:6" ht="12.75">
      <c r="A5" t="s">
        <v>8</v>
      </c>
      <c r="B5">
        <v>1</v>
      </c>
      <c r="C5" t="s">
        <v>250</v>
      </c>
      <c r="D5" t="s">
        <v>353</v>
      </c>
      <c r="F5" t="s">
        <v>352</v>
      </c>
    </row>
    <row r="6" spans="1:6" ht="12.75">
      <c r="A6" t="s">
        <v>8</v>
      </c>
      <c r="B6">
        <v>2</v>
      </c>
      <c r="C6" t="s">
        <v>250</v>
      </c>
      <c r="D6" t="s">
        <v>253</v>
      </c>
      <c r="E6" t="s">
        <v>215</v>
      </c>
      <c r="F6" t="s">
        <v>385</v>
      </c>
    </row>
    <row r="7" spans="1:6" ht="12.75">
      <c r="A7" t="s">
        <v>8</v>
      </c>
      <c r="B7">
        <v>1</v>
      </c>
      <c r="C7" t="s">
        <v>250</v>
      </c>
      <c r="D7" t="s">
        <v>354</v>
      </c>
      <c r="F7" t="s">
        <v>352</v>
      </c>
    </row>
    <row r="8" spans="1:6" ht="12.75">
      <c r="A8" t="s">
        <v>8</v>
      </c>
      <c r="B8">
        <v>1</v>
      </c>
      <c r="C8" t="s">
        <v>250</v>
      </c>
      <c r="D8" t="s">
        <v>355</v>
      </c>
      <c r="F8" t="s">
        <v>352</v>
      </c>
    </row>
    <row r="9" spans="1:6" ht="12.75">
      <c r="A9" t="s">
        <v>8</v>
      </c>
      <c r="B9">
        <v>2</v>
      </c>
      <c r="C9" t="s">
        <v>250</v>
      </c>
      <c r="D9" t="s">
        <v>303</v>
      </c>
      <c r="E9" t="s">
        <v>215</v>
      </c>
      <c r="F9" t="s">
        <v>385</v>
      </c>
    </row>
    <row r="10" spans="1:6" ht="12.75">
      <c r="A10" t="s">
        <v>8</v>
      </c>
      <c r="B10">
        <v>1</v>
      </c>
      <c r="C10" t="s">
        <v>250</v>
      </c>
      <c r="E10" t="s">
        <v>215</v>
      </c>
      <c r="F10" t="s">
        <v>385</v>
      </c>
    </row>
    <row r="11" spans="1:6" ht="12.75">
      <c r="A11" t="s">
        <v>11</v>
      </c>
      <c r="B11">
        <v>1</v>
      </c>
      <c r="C11" t="s">
        <v>356</v>
      </c>
      <c r="D11" t="s">
        <v>357</v>
      </c>
      <c r="E11" t="s">
        <v>215</v>
      </c>
      <c r="F11" t="s">
        <v>352</v>
      </c>
    </row>
    <row r="12" spans="1:6" ht="12.75">
      <c r="A12" t="s">
        <v>11</v>
      </c>
      <c r="B12">
        <v>1</v>
      </c>
      <c r="C12" t="s">
        <v>356</v>
      </c>
      <c r="D12" t="s">
        <v>320</v>
      </c>
      <c r="E12" t="s">
        <v>218</v>
      </c>
      <c r="F12" t="s">
        <v>352</v>
      </c>
    </row>
    <row r="13" spans="1:6" ht="12.75">
      <c r="A13" t="s">
        <v>11</v>
      </c>
      <c r="B13">
        <v>1</v>
      </c>
      <c r="C13" t="s">
        <v>386</v>
      </c>
      <c r="D13" t="s">
        <v>320</v>
      </c>
      <c r="E13" t="s">
        <v>218</v>
      </c>
      <c r="F13" t="s">
        <v>385</v>
      </c>
    </row>
    <row r="14" spans="1:6" ht="12.75">
      <c r="A14" t="s">
        <v>11</v>
      </c>
      <c r="B14">
        <v>1</v>
      </c>
      <c r="C14" t="s">
        <v>358</v>
      </c>
      <c r="D14" t="s">
        <v>287</v>
      </c>
      <c r="E14" t="s">
        <v>218</v>
      </c>
      <c r="F14" t="s">
        <v>352</v>
      </c>
    </row>
    <row r="15" spans="1:6" ht="12.75">
      <c r="A15" t="s">
        <v>11</v>
      </c>
      <c r="B15">
        <v>1</v>
      </c>
      <c r="C15" t="s">
        <v>358</v>
      </c>
      <c r="D15" t="s">
        <v>320</v>
      </c>
      <c r="E15" t="s">
        <v>218</v>
      </c>
      <c r="F15" t="s">
        <v>385</v>
      </c>
    </row>
    <row r="16" spans="1:6" ht="12.75">
      <c r="A16" t="s">
        <v>93</v>
      </c>
      <c r="B16">
        <v>1</v>
      </c>
      <c r="C16" t="s">
        <v>213</v>
      </c>
      <c r="E16" t="s">
        <v>218</v>
      </c>
      <c r="F16" t="s">
        <v>352</v>
      </c>
    </row>
    <row r="17" spans="1:6" ht="12.75">
      <c r="A17" t="s">
        <v>12</v>
      </c>
      <c r="B17">
        <v>1</v>
      </c>
      <c r="C17" t="s">
        <v>13</v>
      </c>
      <c r="D17" t="s">
        <v>359</v>
      </c>
      <c r="F17" t="s">
        <v>352</v>
      </c>
    </row>
    <row r="18" spans="1:6" ht="12.75">
      <c r="A18" t="s">
        <v>12</v>
      </c>
      <c r="B18">
        <v>3</v>
      </c>
      <c r="C18" t="s">
        <v>13</v>
      </c>
      <c r="D18" t="s">
        <v>254</v>
      </c>
      <c r="F18" t="s">
        <v>352</v>
      </c>
    </row>
    <row r="19" spans="1:6" ht="12.75">
      <c r="A19" t="s">
        <v>12</v>
      </c>
      <c r="B19">
        <v>1</v>
      </c>
      <c r="C19" t="s">
        <v>13</v>
      </c>
      <c r="D19" t="s">
        <v>361</v>
      </c>
      <c r="E19" t="s">
        <v>215</v>
      </c>
      <c r="F19" t="s">
        <v>352</v>
      </c>
    </row>
    <row r="20" spans="1:6" ht="12.75">
      <c r="A20" t="s">
        <v>12</v>
      </c>
      <c r="B20">
        <v>1</v>
      </c>
      <c r="C20" t="s">
        <v>13</v>
      </c>
      <c r="D20" t="s">
        <v>361</v>
      </c>
      <c r="E20" t="s">
        <v>218</v>
      </c>
      <c r="F20" t="s">
        <v>385</v>
      </c>
    </row>
    <row r="21" spans="1:6" ht="12.75">
      <c r="A21" t="s">
        <v>12</v>
      </c>
      <c r="B21">
        <v>1</v>
      </c>
      <c r="C21" t="s">
        <v>13</v>
      </c>
      <c r="D21" t="s">
        <v>257</v>
      </c>
      <c r="F21" t="s">
        <v>352</v>
      </c>
    </row>
    <row r="22" spans="1:6" ht="12.75">
      <c r="A22" t="s">
        <v>12</v>
      </c>
      <c r="B22">
        <v>1</v>
      </c>
      <c r="C22" t="s">
        <v>13</v>
      </c>
      <c r="D22" t="s">
        <v>257</v>
      </c>
      <c r="E22" t="s">
        <v>215</v>
      </c>
      <c r="F22" t="s">
        <v>385</v>
      </c>
    </row>
    <row r="23" spans="1:6" ht="12.75">
      <c r="A23" t="s">
        <v>12</v>
      </c>
      <c r="B23">
        <v>1</v>
      </c>
      <c r="C23" t="s">
        <v>13</v>
      </c>
      <c r="D23" t="s">
        <v>360</v>
      </c>
      <c r="F23" t="s">
        <v>352</v>
      </c>
    </row>
    <row r="24" spans="1:6" ht="12.75">
      <c r="A24" t="s">
        <v>12</v>
      </c>
      <c r="B24">
        <v>1</v>
      </c>
      <c r="C24" t="s">
        <v>13</v>
      </c>
      <c r="D24" t="s">
        <v>389</v>
      </c>
      <c r="E24" t="s">
        <v>215</v>
      </c>
      <c r="F24" t="s">
        <v>385</v>
      </c>
    </row>
    <row r="25" spans="1:6" ht="12.75">
      <c r="A25" t="s">
        <v>12</v>
      </c>
      <c r="B25">
        <v>1</v>
      </c>
      <c r="C25" t="s">
        <v>13</v>
      </c>
      <c r="D25" t="s">
        <v>296</v>
      </c>
      <c r="F25" t="s">
        <v>352</v>
      </c>
    </row>
    <row r="26" spans="1:6" ht="12.75">
      <c r="A26" t="s">
        <v>12</v>
      </c>
      <c r="B26">
        <v>1</v>
      </c>
      <c r="C26" t="s">
        <v>13</v>
      </c>
      <c r="D26" t="s">
        <v>387</v>
      </c>
      <c r="F26" t="s">
        <v>385</v>
      </c>
    </row>
    <row r="27" spans="1:6" ht="12.75">
      <c r="A27" t="s">
        <v>12</v>
      </c>
      <c r="B27">
        <v>1</v>
      </c>
      <c r="C27" t="s">
        <v>13</v>
      </c>
      <c r="D27" t="s">
        <v>388</v>
      </c>
      <c r="F27" t="s">
        <v>385</v>
      </c>
    </row>
    <row r="28" spans="1:6" ht="12.75">
      <c r="A28" t="s">
        <v>12</v>
      </c>
      <c r="B28">
        <v>1</v>
      </c>
      <c r="C28" t="s">
        <v>13</v>
      </c>
      <c r="D28" t="s">
        <v>362</v>
      </c>
      <c r="E28" t="s">
        <v>215</v>
      </c>
      <c r="F28" t="s">
        <v>352</v>
      </c>
    </row>
    <row r="29" spans="1:6" ht="12.75">
      <c r="A29" t="s">
        <v>12</v>
      </c>
      <c r="B29">
        <v>1</v>
      </c>
      <c r="C29" t="s">
        <v>13</v>
      </c>
      <c r="D29" t="s">
        <v>341</v>
      </c>
      <c r="F29" t="s">
        <v>352</v>
      </c>
    </row>
    <row r="30" spans="1:6" ht="12.75">
      <c r="A30" t="s">
        <v>12</v>
      </c>
      <c r="B30">
        <v>1</v>
      </c>
      <c r="C30" t="s">
        <v>14</v>
      </c>
      <c r="D30" t="s">
        <v>363</v>
      </c>
      <c r="E30" t="s">
        <v>215</v>
      </c>
      <c r="F30" t="s">
        <v>352</v>
      </c>
    </row>
    <row r="31" spans="1:6" ht="12.75">
      <c r="A31" t="s">
        <v>12</v>
      </c>
      <c r="B31">
        <v>1</v>
      </c>
      <c r="C31" t="s">
        <v>16</v>
      </c>
      <c r="D31" t="s">
        <v>245</v>
      </c>
      <c r="E31" t="s">
        <v>215</v>
      </c>
      <c r="F31" t="s">
        <v>352</v>
      </c>
    </row>
    <row r="32" spans="1:6" ht="12.75">
      <c r="A32" t="s">
        <v>12</v>
      </c>
      <c r="B32">
        <v>1</v>
      </c>
      <c r="C32" t="s">
        <v>16</v>
      </c>
      <c r="D32" t="s">
        <v>364</v>
      </c>
      <c r="F32" t="s">
        <v>352</v>
      </c>
    </row>
    <row r="33" spans="1:6" ht="12.75">
      <c r="A33" t="s">
        <v>17</v>
      </c>
      <c r="B33">
        <v>1</v>
      </c>
      <c r="C33" t="s">
        <v>18</v>
      </c>
      <c r="D33" t="s">
        <v>245</v>
      </c>
      <c r="F33" t="s">
        <v>352</v>
      </c>
    </row>
    <row r="34" spans="1:6" ht="12.75">
      <c r="A34" t="s">
        <v>17</v>
      </c>
      <c r="B34">
        <v>4</v>
      </c>
      <c r="C34" t="s">
        <v>18</v>
      </c>
      <c r="D34" t="s">
        <v>245</v>
      </c>
      <c r="F34" t="s">
        <v>385</v>
      </c>
    </row>
    <row r="35" spans="1:6" ht="12.75">
      <c r="A35" t="s">
        <v>17</v>
      </c>
      <c r="B35">
        <v>4</v>
      </c>
      <c r="C35" t="s">
        <v>18</v>
      </c>
      <c r="D35" t="s">
        <v>245</v>
      </c>
      <c r="E35" t="s">
        <v>215</v>
      </c>
      <c r="F35" t="s">
        <v>385</v>
      </c>
    </row>
    <row r="36" spans="1:6" ht="12.75">
      <c r="A36" t="s">
        <v>19</v>
      </c>
      <c r="B36">
        <v>1</v>
      </c>
      <c r="C36" t="s">
        <v>20</v>
      </c>
      <c r="D36" t="s">
        <v>390</v>
      </c>
      <c r="E36" t="s">
        <v>218</v>
      </c>
      <c r="F36" t="s">
        <v>385</v>
      </c>
    </row>
    <row r="37" spans="1:6" ht="12.75">
      <c r="A37" t="s">
        <v>19</v>
      </c>
      <c r="B37">
        <v>1</v>
      </c>
      <c r="C37" t="s">
        <v>20</v>
      </c>
      <c r="D37" t="s">
        <v>245</v>
      </c>
      <c r="E37" t="s">
        <v>218</v>
      </c>
      <c r="F37" t="s">
        <v>385</v>
      </c>
    </row>
    <row r="38" spans="1:6" ht="12.75">
      <c r="A38" t="s">
        <v>19</v>
      </c>
      <c r="B38">
        <v>1</v>
      </c>
      <c r="C38" t="s">
        <v>20</v>
      </c>
      <c r="D38" t="s">
        <v>262</v>
      </c>
      <c r="E38" t="s">
        <v>215</v>
      </c>
      <c r="F38" t="s">
        <v>385</v>
      </c>
    </row>
    <row r="39" spans="1:6" ht="12.75">
      <c r="A39" t="s">
        <v>19</v>
      </c>
      <c r="B39">
        <v>1</v>
      </c>
      <c r="C39" t="s">
        <v>20</v>
      </c>
      <c r="D39" t="s">
        <v>391</v>
      </c>
      <c r="E39" t="s">
        <v>215</v>
      </c>
      <c r="F39" t="s">
        <v>385</v>
      </c>
    </row>
    <row r="40" spans="1:6" ht="12.75">
      <c r="A40" t="s">
        <v>19</v>
      </c>
      <c r="B40">
        <v>1</v>
      </c>
      <c r="C40" t="s">
        <v>20</v>
      </c>
      <c r="D40" t="s">
        <v>242</v>
      </c>
      <c r="F40" t="s">
        <v>352</v>
      </c>
    </row>
    <row r="41" spans="1:6" ht="12.75">
      <c r="A41" t="s">
        <v>19</v>
      </c>
      <c r="B41">
        <v>1</v>
      </c>
      <c r="C41" t="s">
        <v>20</v>
      </c>
      <c r="D41" t="s">
        <v>242</v>
      </c>
      <c r="F41" t="s">
        <v>385</v>
      </c>
    </row>
    <row r="42" spans="1:6" ht="12.75">
      <c r="A42" t="s">
        <v>21</v>
      </c>
      <c r="B42">
        <v>2</v>
      </c>
      <c r="C42" t="s">
        <v>22</v>
      </c>
      <c r="D42" t="s">
        <v>245</v>
      </c>
      <c r="F42" t="s">
        <v>352</v>
      </c>
    </row>
    <row r="43" spans="1:6" ht="12.75">
      <c r="A43" t="s">
        <v>21</v>
      </c>
      <c r="B43">
        <v>1</v>
      </c>
      <c r="C43" t="s">
        <v>22</v>
      </c>
      <c r="D43" t="s">
        <v>245</v>
      </c>
      <c r="F43" t="s">
        <v>385</v>
      </c>
    </row>
    <row r="44" spans="1:6" ht="12.75">
      <c r="A44" t="s">
        <v>21</v>
      </c>
      <c r="B44">
        <v>2</v>
      </c>
      <c r="C44" t="s">
        <v>22</v>
      </c>
      <c r="D44" t="s">
        <v>245</v>
      </c>
      <c r="E44" t="s">
        <v>215</v>
      </c>
      <c r="F44" t="s">
        <v>385</v>
      </c>
    </row>
    <row r="45" spans="1:6" ht="12.75">
      <c r="A45" t="s">
        <v>21</v>
      </c>
      <c r="B45">
        <v>1</v>
      </c>
      <c r="C45" t="s">
        <v>22</v>
      </c>
      <c r="D45" t="s">
        <v>263</v>
      </c>
      <c r="E45" t="s">
        <v>218</v>
      </c>
      <c r="F45" t="s">
        <v>352</v>
      </c>
    </row>
    <row r="46" spans="1:6" ht="12.75">
      <c r="A46" t="s">
        <v>21</v>
      </c>
      <c r="B46">
        <v>1</v>
      </c>
      <c r="C46" t="s">
        <v>22</v>
      </c>
      <c r="D46" t="s">
        <v>263</v>
      </c>
      <c r="E46" t="s">
        <v>215</v>
      </c>
      <c r="F46" t="s">
        <v>352</v>
      </c>
    </row>
    <row r="47" spans="1:6" ht="12.75">
      <c r="A47" t="s">
        <v>21</v>
      </c>
      <c r="B47">
        <v>1</v>
      </c>
      <c r="C47" t="s">
        <v>22</v>
      </c>
      <c r="D47" t="s">
        <v>242</v>
      </c>
      <c r="E47" t="s">
        <v>218</v>
      </c>
      <c r="F47" t="s">
        <v>352</v>
      </c>
    </row>
    <row r="48" spans="1:6" ht="12.75">
      <c r="A48" t="s">
        <v>21</v>
      </c>
      <c r="B48">
        <v>2</v>
      </c>
      <c r="C48" t="s">
        <v>22</v>
      </c>
      <c r="D48" t="s">
        <v>242</v>
      </c>
      <c r="E48" t="s">
        <v>215</v>
      </c>
      <c r="F48" t="s">
        <v>352</v>
      </c>
    </row>
    <row r="49" spans="1:6" ht="12.75">
      <c r="A49" t="s">
        <v>21</v>
      </c>
      <c r="B49">
        <v>3</v>
      </c>
      <c r="C49" t="s">
        <v>22</v>
      </c>
      <c r="D49" t="s">
        <v>242</v>
      </c>
      <c r="F49" t="s">
        <v>385</v>
      </c>
    </row>
    <row r="50" spans="1:6" ht="12.75">
      <c r="A50" t="s">
        <v>21</v>
      </c>
      <c r="B50">
        <v>1</v>
      </c>
      <c r="C50" t="s">
        <v>22</v>
      </c>
      <c r="D50" t="s">
        <v>242</v>
      </c>
      <c r="E50" t="s">
        <v>215</v>
      </c>
      <c r="F50" t="s">
        <v>385</v>
      </c>
    </row>
    <row r="51" spans="1:6" ht="12.75">
      <c r="A51" t="s">
        <v>23</v>
      </c>
      <c r="B51">
        <v>2</v>
      </c>
      <c r="C51" t="s">
        <v>24</v>
      </c>
      <c r="D51" t="s">
        <v>368</v>
      </c>
      <c r="E51" t="s">
        <v>215</v>
      </c>
      <c r="F51" t="s">
        <v>385</v>
      </c>
    </row>
    <row r="52" spans="1:6" ht="12.75">
      <c r="A52" t="s">
        <v>23</v>
      </c>
      <c r="B52">
        <v>2</v>
      </c>
      <c r="C52" t="s">
        <v>24</v>
      </c>
      <c r="D52" t="s">
        <v>267</v>
      </c>
      <c r="E52" t="s">
        <v>215</v>
      </c>
      <c r="F52" t="s">
        <v>352</v>
      </c>
    </row>
    <row r="53" spans="1:6" ht="12.75">
      <c r="A53" t="s">
        <v>23</v>
      </c>
      <c r="B53">
        <v>2</v>
      </c>
      <c r="C53" t="s">
        <v>24</v>
      </c>
      <c r="D53" t="s">
        <v>268</v>
      </c>
      <c r="E53" t="s">
        <v>218</v>
      </c>
      <c r="F53" t="s">
        <v>352</v>
      </c>
    </row>
    <row r="54" spans="1:6" ht="12.75">
      <c r="A54" t="s">
        <v>23</v>
      </c>
      <c r="B54">
        <v>2</v>
      </c>
      <c r="C54" t="s">
        <v>24</v>
      </c>
      <c r="D54" t="s">
        <v>268</v>
      </c>
      <c r="E54" t="s">
        <v>218</v>
      </c>
      <c r="F54" t="s">
        <v>385</v>
      </c>
    </row>
    <row r="55" spans="1:6" ht="12.75">
      <c r="A55" t="s">
        <v>23</v>
      </c>
      <c r="B55">
        <v>2</v>
      </c>
      <c r="C55" t="s">
        <v>24</v>
      </c>
      <c r="D55" t="s">
        <v>322</v>
      </c>
      <c r="E55" t="s">
        <v>218</v>
      </c>
      <c r="F55" t="s">
        <v>352</v>
      </c>
    </row>
    <row r="56" spans="1:6" ht="12.75">
      <c r="A56" t="s">
        <v>23</v>
      </c>
      <c r="B56">
        <v>1</v>
      </c>
      <c r="C56" t="s">
        <v>24</v>
      </c>
      <c r="D56" t="s">
        <v>322</v>
      </c>
      <c r="E56" t="s">
        <v>218</v>
      </c>
      <c r="F56" t="s">
        <v>385</v>
      </c>
    </row>
    <row r="57" spans="1:6" ht="12.75">
      <c r="A57" t="s">
        <v>23</v>
      </c>
      <c r="B57">
        <v>1</v>
      </c>
      <c r="C57" t="s">
        <v>24</v>
      </c>
      <c r="D57" t="s">
        <v>365</v>
      </c>
      <c r="E57" t="s">
        <v>218</v>
      </c>
      <c r="F57" t="s">
        <v>352</v>
      </c>
    </row>
    <row r="58" spans="1:6" ht="12.75">
      <c r="A58" t="s">
        <v>23</v>
      </c>
      <c r="B58">
        <v>2</v>
      </c>
      <c r="C58" t="s">
        <v>24</v>
      </c>
      <c r="D58" t="s">
        <v>365</v>
      </c>
      <c r="E58" t="s">
        <v>215</v>
      </c>
      <c r="F58" t="s">
        <v>385</v>
      </c>
    </row>
    <row r="59" spans="1:6" ht="12.75">
      <c r="A59" t="s">
        <v>23</v>
      </c>
      <c r="B59">
        <v>1</v>
      </c>
      <c r="C59" t="s">
        <v>24</v>
      </c>
      <c r="D59" t="s">
        <v>269</v>
      </c>
      <c r="E59" t="s">
        <v>218</v>
      </c>
      <c r="F59" t="s">
        <v>385</v>
      </c>
    </row>
    <row r="60" spans="1:6" ht="12.75">
      <c r="A60" t="s">
        <v>23</v>
      </c>
      <c r="B60">
        <v>1</v>
      </c>
      <c r="C60" t="s">
        <v>24</v>
      </c>
      <c r="D60" t="s">
        <v>315</v>
      </c>
      <c r="E60" t="s">
        <v>215</v>
      </c>
      <c r="F60" t="s">
        <v>352</v>
      </c>
    </row>
    <row r="61" spans="1:6" ht="12.75">
      <c r="A61" t="s">
        <v>23</v>
      </c>
      <c r="B61">
        <v>1</v>
      </c>
      <c r="C61" t="s">
        <v>24</v>
      </c>
      <c r="D61" t="s">
        <v>366</v>
      </c>
      <c r="E61" t="s">
        <v>215</v>
      </c>
      <c r="F61" t="s">
        <v>352</v>
      </c>
    </row>
    <row r="62" spans="1:6" ht="12.75">
      <c r="A62" t="s">
        <v>23</v>
      </c>
      <c r="B62">
        <v>1</v>
      </c>
      <c r="C62" t="s">
        <v>24</v>
      </c>
      <c r="D62" t="s">
        <v>366</v>
      </c>
      <c r="E62" t="s">
        <v>215</v>
      </c>
      <c r="F62" t="s">
        <v>385</v>
      </c>
    </row>
    <row r="63" spans="1:6" ht="12.75">
      <c r="A63" t="s">
        <v>25</v>
      </c>
      <c r="B63">
        <v>5</v>
      </c>
      <c r="C63" t="s">
        <v>231</v>
      </c>
      <c r="D63" t="s">
        <v>270</v>
      </c>
      <c r="E63" t="s">
        <v>215</v>
      </c>
      <c r="F63" t="s">
        <v>352</v>
      </c>
    </row>
    <row r="64" spans="1:6" ht="12.75">
      <c r="A64" t="s">
        <v>25</v>
      </c>
      <c r="B64">
        <v>3</v>
      </c>
      <c r="C64" t="s">
        <v>231</v>
      </c>
      <c r="D64" t="s">
        <v>270</v>
      </c>
      <c r="E64" t="s">
        <v>215</v>
      </c>
      <c r="F64" t="s">
        <v>385</v>
      </c>
    </row>
    <row r="65" spans="1:6" ht="12.75">
      <c r="A65" t="s">
        <v>25</v>
      </c>
      <c r="B65">
        <v>1</v>
      </c>
      <c r="C65" t="s">
        <v>231</v>
      </c>
      <c r="D65" t="s">
        <v>270</v>
      </c>
      <c r="E65" t="s">
        <v>218</v>
      </c>
      <c r="F65" t="s">
        <v>352</v>
      </c>
    </row>
    <row r="66" spans="1:6" ht="12.75">
      <c r="A66" t="s">
        <v>25</v>
      </c>
      <c r="B66">
        <v>4</v>
      </c>
      <c r="C66" t="s">
        <v>231</v>
      </c>
      <c r="D66" t="s">
        <v>270</v>
      </c>
      <c r="E66" t="s">
        <v>215</v>
      </c>
      <c r="F66" t="s">
        <v>352</v>
      </c>
    </row>
    <row r="67" spans="1:6" ht="12.75">
      <c r="A67" t="s">
        <v>25</v>
      </c>
      <c r="B67">
        <v>1</v>
      </c>
      <c r="C67" t="s">
        <v>231</v>
      </c>
      <c r="D67" t="s">
        <v>270</v>
      </c>
      <c r="E67" t="s">
        <v>218</v>
      </c>
      <c r="F67" t="s">
        <v>385</v>
      </c>
    </row>
    <row r="68" spans="1:6" ht="12.75">
      <c r="A68" t="s">
        <v>25</v>
      </c>
      <c r="B68">
        <v>2</v>
      </c>
      <c r="C68" t="s">
        <v>231</v>
      </c>
      <c r="D68" t="s">
        <v>270</v>
      </c>
      <c r="E68" t="s">
        <v>215</v>
      </c>
      <c r="F68" t="s">
        <v>385</v>
      </c>
    </row>
    <row r="69" spans="1:6" ht="12.75">
      <c r="A69" t="s">
        <v>25</v>
      </c>
      <c r="B69">
        <v>1</v>
      </c>
      <c r="C69" t="s">
        <v>231</v>
      </c>
      <c r="D69" t="s">
        <v>270</v>
      </c>
      <c r="E69" t="s">
        <v>249</v>
      </c>
      <c r="F69" t="s">
        <v>385</v>
      </c>
    </row>
    <row r="70" spans="1:6" ht="12.75">
      <c r="A70" t="s">
        <v>25</v>
      </c>
      <c r="B70">
        <v>2</v>
      </c>
      <c r="C70" t="s">
        <v>231</v>
      </c>
      <c r="D70" t="s">
        <v>270</v>
      </c>
      <c r="F70" t="s">
        <v>414</v>
      </c>
    </row>
    <row r="71" spans="1:6" ht="12.75">
      <c r="A71" t="s">
        <v>25</v>
      </c>
      <c r="B71">
        <v>3</v>
      </c>
      <c r="C71" t="s">
        <v>234</v>
      </c>
      <c r="D71" t="s">
        <v>270</v>
      </c>
      <c r="E71" t="s">
        <v>215</v>
      </c>
      <c r="F71" t="s">
        <v>352</v>
      </c>
    </row>
    <row r="72" spans="1:6" ht="12.75">
      <c r="A72" t="s">
        <v>25</v>
      </c>
      <c r="B72">
        <v>1</v>
      </c>
      <c r="C72" t="s">
        <v>234</v>
      </c>
      <c r="D72" t="s">
        <v>270</v>
      </c>
      <c r="E72" t="s">
        <v>392</v>
      </c>
      <c r="F72" t="s">
        <v>385</v>
      </c>
    </row>
    <row r="73" spans="1:6" ht="12.75">
      <c r="A73" t="s">
        <v>25</v>
      </c>
      <c r="B73">
        <v>5</v>
      </c>
      <c r="C73" t="s">
        <v>234</v>
      </c>
      <c r="D73" t="s">
        <v>270</v>
      </c>
      <c r="E73" t="s">
        <v>215</v>
      </c>
      <c r="F73" t="s">
        <v>385</v>
      </c>
    </row>
    <row r="74" spans="1:6" ht="12.75">
      <c r="A74" t="s">
        <v>25</v>
      </c>
      <c r="B74">
        <v>1</v>
      </c>
      <c r="C74" t="s">
        <v>234</v>
      </c>
      <c r="D74" t="s">
        <v>270</v>
      </c>
      <c r="E74" t="s">
        <v>232</v>
      </c>
      <c r="F74" t="s">
        <v>352</v>
      </c>
    </row>
    <row r="75" spans="1:6" ht="12.75">
      <c r="A75" t="s">
        <v>25</v>
      </c>
      <c r="B75">
        <v>3</v>
      </c>
      <c r="C75" t="s">
        <v>234</v>
      </c>
      <c r="D75" t="s">
        <v>270</v>
      </c>
      <c r="E75" t="s">
        <v>215</v>
      </c>
      <c r="F75" t="s">
        <v>385</v>
      </c>
    </row>
    <row r="76" spans="1:6" ht="12.75">
      <c r="A76" t="s">
        <v>30</v>
      </c>
      <c r="B76">
        <v>1</v>
      </c>
      <c r="C76" t="s">
        <v>31</v>
      </c>
      <c r="D76" t="s">
        <v>288</v>
      </c>
      <c r="E76" t="s">
        <v>218</v>
      </c>
      <c r="F76" t="s">
        <v>406</v>
      </c>
    </row>
    <row r="77" spans="1:6" ht="12.75">
      <c r="A77" t="s">
        <v>30</v>
      </c>
      <c r="B77">
        <v>2</v>
      </c>
      <c r="C77" t="s">
        <v>31</v>
      </c>
      <c r="D77" t="s">
        <v>272</v>
      </c>
      <c r="E77" t="s">
        <v>218</v>
      </c>
      <c r="F77" t="s">
        <v>406</v>
      </c>
    </row>
    <row r="78" spans="1:6" ht="12.75">
      <c r="A78" t="s">
        <v>30</v>
      </c>
      <c r="B78">
        <v>2</v>
      </c>
      <c r="C78" t="s">
        <v>31</v>
      </c>
      <c r="D78" t="s">
        <v>407</v>
      </c>
      <c r="E78" t="s">
        <v>218</v>
      </c>
      <c r="F78" t="s">
        <v>406</v>
      </c>
    </row>
    <row r="79" spans="1:6" ht="12.75">
      <c r="A79" t="s">
        <v>30</v>
      </c>
      <c r="B79">
        <v>2</v>
      </c>
      <c r="C79" t="s">
        <v>31</v>
      </c>
      <c r="D79" t="s">
        <v>348</v>
      </c>
      <c r="E79" t="s">
        <v>218</v>
      </c>
      <c r="F79" t="s">
        <v>352</v>
      </c>
    </row>
    <row r="80" spans="1:6" ht="12.75">
      <c r="A80" t="s">
        <v>30</v>
      </c>
      <c r="B80">
        <v>1</v>
      </c>
      <c r="C80" t="s">
        <v>31</v>
      </c>
      <c r="D80" t="s">
        <v>408</v>
      </c>
      <c r="E80" t="s">
        <v>218</v>
      </c>
      <c r="F80" t="s">
        <v>406</v>
      </c>
    </row>
    <row r="81" spans="1:6" ht="12.75">
      <c r="A81" t="s">
        <v>30</v>
      </c>
      <c r="B81">
        <v>1</v>
      </c>
      <c r="C81" t="s">
        <v>31</v>
      </c>
      <c r="D81" t="s">
        <v>410</v>
      </c>
      <c r="E81" t="s">
        <v>215</v>
      </c>
      <c r="F81" t="s">
        <v>406</v>
      </c>
    </row>
    <row r="82" spans="1:6" ht="12.75">
      <c r="A82" t="s">
        <v>30</v>
      </c>
      <c r="B82">
        <v>1</v>
      </c>
      <c r="C82" t="s">
        <v>31</v>
      </c>
      <c r="D82" t="s">
        <v>277</v>
      </c>
      <c r="E82" t="s">
        <v>215</v>
      </c>
      <c r="F82" t="s">
        <v>385</v>
      </c>
    </row>
    <row r="83" spans="1:6" ht="12.75">
      <c r="A83" t="s">
        <v>30</v>
      </c>
      <c r="B83">
        <v>1</v>
      </c>
      <c r="C83" t="s">
        <v>31</v>
      </c>
      <c r="D83" t="s">
        <v>393</v>
      </c>
      <c r="E83" t="s">
        <v>218</v>
      </c>
      <c r="F83" t="s">
        <v>385</v>
      </c>
    </row>
    <row r="84" spans="1:6" ht="12.75">
      <c r="A84" t="s">
        <v>30</v>
      </c>
      <c r="B84">
        <v>1</v>
      </c>
      <c r="C84" t="s">
        <v>31</v>
      </c>
      <c r="D84" t="s">
        <v>263</v>
      </c>
      <c r="E84" t="s">
        <v>215</v>
      </c>
      <c r="F84" t="s">
        <v>352</v>
      </c>
    </row>
    <row r="85" spans="1:6" ht="12.75">
      <c r="A85" t="s">
        <v>30</v>
      </c>
      <c r="B85">
        <v>1</v>
      </c>
      <c r="C85" t="s">
        <v>31</v>
      </c>
      <c r="D85" t="s">
        <v>342</v>
      </c>
      <c r="E85" t="s">
        <v>215</v>
      </c>
      <c r="F85" t="s">
        <v>385</v>
      </c>
    </row>
    <row r="86" spans="1:6" ht="12.75">
      <c r="A86" t="s">
        <v>30</v>
      </c>
      <c r="B86">
        <v>1</v>
      </c>
      <c r="C86" t="s">
        <v>31</v>
      </c>
      <c r="D86" t="s">
        <v>279</v>
      </c>
      <c r="E86" t="s">
        <v>218</v>
      </c>
      <c r="F86" t="s">
        <v>406</v>
      </c>
    </row>
    <row r="87" spans="1:6" ht="12.75">
      <c r="A87" t="s">
        <v>30</v>
      </c>
      <c r="B87">
        <v>2</v>
      </c>
      <c r="C87" t="s">
        <v>31</v>
      </c>
      <c r="D87" t="s">
        <v>409</v>
      </c>
      <c r="E87" t="s">
        <v>218</v>
      </c>
      <c r="F87" t="s">
        <v>406</v>
      </c>
    </row>
    <row r="88" spans="1:6" ht="12.75">
      <c r="A88" t="s">
        <v>30</v>
      </c>
      <c r="B88">
        <v>1</v>
      </c>
      <c r="C88" t="s">
        <v>31</v>
      </c>
      <c r="E88" t="s">
        <v>218</v>
      </c>
      <c r="F88" t="s">
        <v>406</v>
      </c>
    </row>
    <row r="89" spans="1:6" ht="12.75">
      <c r="A89" t="s">
        <v>30</v>
      </c>
      <c r="B89">
        <v>1</v>
      </c>
      <c r="C89" t="s">
        <v>31</v>
      </c>
      <c r="E89" t="s">
        <v>215</v>
      </c>
      <c r="F89" t="s">
        <v>406</v>
      </c>
    </row>
    <row r="90" spans="1:6" ht="12.75">
      <c r="A90" t="s">
        <v>30</v>
      </c>
      <c r="B90">
        <v>1</v>
      </c>
      <c r="C90" t="s">
        <v>33</v>
      </c>
      <c r="D90" t="s">
        <v>368</v>
      </c>
      <c r="E90" t="s">
        <v>249</v>
      </c>
      <c r="F90" t="s">
        <v>352</v>
      </c>
    </row>
    <row r="91" spans="1:6" ht="12.75">
      <c r="A91" t="s">
        <v>30</v>
      </c>
      <c r="B91">
        <v>1</v>
      </c>
      <c r="C91" t="s">
        <v>33</v>
      </c>
      <c r="D91" t="s">
        <v>367</v>
      </c>
      <c r="E91" t="s">
        <v>232</v>
      </c>
      <c r="F91" t="s">
        <v>352</v>
      </c>
    </row>
    <row r="92" spans="1:6" ht="12.75">
      <c r="A92" t="s">
        <v>30</v>
      </c>
      <c r="B92">
        <v>1</v>
      </c>
      <c r="C92" t="s">
        <v>33</v>
      </c>
      <c r="D92" t="s">
        <v>367</v>
      </c>
      <c r="E92" t="s">
        <v>232</v>
      </c>
      <c r="F92" t="s">
        <v>385</v>
      </c>
    </row>
    <row r="93" spans="1:6" ht="12.75">
      <c r="A93" t="s">
        <v>30</v>
      </c>
      <c r="B93">
        <v>1</v>
      </c>
      <c r="C93" t="s">
        <v>33</v>
      </c>
      <c r="D93" t="s">
        <v>369</v>
      </c>
      <c r="E93" t="s">
        <v>249</v>
      </c>
      <c r="F93" t="s">
        <v>352</v>
      </c>
    </row>
    <row r="94" spans="1:6" ht="12.75">
      <c r="A94" t="s">
        <v>30</v>
      </c>
      <c r="B94">
        <v>1</v>
      </c>
      <c r="C94" t="s">
        <v>33</v>
      </c>
      <c r="D94" t="s">
        <v>280</v>
      </c>
      <c r="E94" t="s">
        <v>215</v>
      </c>
      <c r="F94" t="s">
        <v>352</v>
      </c>
    </row>
    <row r="95" spans="1:6" ht="12.75">
      <c r="A95" t="s">
        <v>30</v>
      </c>
      <c r="B95">
        <v>1</v>
      </c>
      <c r="C95" t="s">
        <v>33</v>
      </c>
      <c r="D95" t="s">
        <v>277</v>
      </c>
      <c r="E95" t="s">
        <v>215</v>
      </c>
      <c r="F95" t="s">
        <v>385</v>
      </c>
    </row>
    <row r="96" spans="1:6" ht="12.75">
      <c r="A96" t="s">
        <v>30</v>
      </c>
      <c r="B96">
        <v>1</v>
      </c>
      <c r="C96" t="s">
        <v>33</v>
      </c>
      <c r="D96" t="s">
        <v>373</v>
      </c>
      <c r="E96" t="s">
        <v>232</v>
      </c>
      <c r="F96" t="s">
        <v>385</v>
      </c>
    </row>
    <row r="97" spans="1:6" ht="12.75">
      <c r="A97" t="s">
        <v>30</v>
      </c>
      <c r="B97">
        <v>2</v>
      </c>
      <c r="C97" t="s">
        <v>33</v>
      </c>
      <c r="D97" t="s">
        <v>342</v>
      </c>
      <c r="E97" t="s">
        <v>218</v>
      </c>
      <c r="F97" t="s">
        <v>385</v>
      </c>
    </row>
    <row r="98" spans="1:6" ht="12.75">
      <c r="A98" t="s">
        <v>30</v>
      </c>
      <c r="B98">
        <v>1</v>
      </c>
      <c r="C98" t="s">
        <v>34</v>
      </c>
      <c r="D98" t="s">
        <v>371</v>
      </c>
      <c r="E98" t="s">
        <v>232</v>
      </c>
      <c r="F98" t="s">
        <v>352</v>
      </c>
    </row>
    <row r="99" spans="1:6" ht="12.75">
      <c r="A99" t="s">
        <v>30</v>
      </c>
      <c r="B99">
        <v>1</v>
      </c>
      <c r="C99" t="s">
        <v>34</v>
      </c>
      <c r="D99" t="s">
        <v>337</v>
      </c>
      <c r="E99" t="s">
        <v>215</v>
      </c>
      <c r="F99" t="s">
        <v>352</v>
      </c>
    </row>
    <row r="100" spans="1:6" ht="12.75">
      <c r="A100" t="s">
        <v>30</v>
      </c>
      <c r="B100">
        <v>1</v>
      </c>
      <c r="C100" t="s">
        <v>34</v>
      </c>
      <c r="D100" t="s">
        <v>377</v>
      </c>
      <c r="E100" t="s">
        <v>215</v>
      </c>
      <c r="F100" t="s">
        <v>352</v>
      </c>
    </row>
    <row r="101" spans="1:6" ht="12.75">
      <c r="A101" t="s">
        <v>30</v>
      </c>
      <c r="B101">
        <v>1</v>
      </c>
      <c r="C101" t="s">
        <v>34</v>
      </c>
      <c r="D101" t="s">
        <v>374</v>
      </c>
      <c r="E101" t="s">
        <v>218</v>
      </c>
      <c r="F101" t="s">
        <v>352</v>
      </c>
    </row>
    <row r="102" spans="1:6" ht="12.75">
      <c r="A102" t="s">
        <v>30</v>
      </c>
      <c r="B102">
        <v>1</v>
      </c>
      <c r="C102" t="s">
        <v>34</v>
      </c>
      <c r="D102" t="s">
        <v>372</v>
      </c>
      <c r="E102" t="s">
        <v>232</v>
      </c>
      <c r="F102" t="s">
        <v>352</v>
      </c>
    </row>
    <row r="103" spans="1:6" ht="12.75">
      <c r="A103" t="s">
        <v>30</v>
      </c>
      <c r="B103">
        <v>1</v>
      </c>
      <c r="C103" t="s">
        <v>34</v>
      </c>
      <c r="D103" t="s">
        <v>370</v>
      </c>
      <c r="F103" t="s">
        <v>352</v>
      </c>
    </row>
    <row r="104" spans="1:6" ht="12.75">
      <c r="A104" t="s">
        <v>30</v>
      </c>
      <c r="B104">
        <v>1</v>
      </c>
      <c r="C104" t="s">
        <v>34</v>
      </c>
      <c r="D104" t="s">
        <v>370</v>
      </c>
      <c r="E104" t="s">
        <v>215</v>
      </c>
      <c r="F104" t="s">
        <v>352</v>
      </c>
    </row>
    <row r="105" spans="1:6" ht="12.75">
      <c r="A105" t="s">
        <v>30</v>
      </c>
      <c r="B105">
        <v>2</v>
      </c>
      <c r="C105" t="s">
        <v>34</v>
      </c>
      <c r="D105" t="s">
        <v>375</v>
      </c>
      <c r="E105" t="s">
        <v>218</v>
      </c>
      <c r="F105" t="s">
        <v>352</v>
      </c>
    </row>
    <row r="106" spans="1:6" ht="12.75">
      <c r="A106" t="s">
        <v>30</v>
      </c>
      <c r="B106">
        <v>1</v>
      </c>
      <c r="C106" t="s">
        <v>34</v>
      </c>
      <c r="D106" t="s">
        <v>376</v>
      </c>
      <c r="E106" t="s">
        <v>218</v>
      </c>
      <c r="F106" t="s">
        <v>352</v>
      </c>
    </row>
    <row r="107" spans="1:6" ht="12.75">
      <c r="A107" t="s">
        <v>30</v>
      </c>
      <c r="B107">
        <v>1</v>
      </c>
      <c r="C107" t="s">
        <v>34</v>
      </c>
      <c r="D107" t="s">
        <v>376</v>
      </c>
      <c r="E107" t="s">
        <v>218</v>
      </c>
      <c r="F107" t="s">
        <v>406</v>
      </c>
    </row>
    <row r="108" spans="1:6" ht="12.75">
      <c r="A108" t="s">
        <v>30</v>
      </c>
      <c r="B108">
        <v>1</v>
      </c>
      <c r="C108" t="s">
        <v>34</v>
      </c>
      <c r="D108" t="s">
        <v>411</v>
      </c>
      <c r="E108" t="s">
        <v>218</v>
      </c>
      <c r="F108" t="s">
        <v>406</v>
      </c>
    </row>
    <row r="109" spans="1:6" ht="12.75">
      <c r="A109" t="s">
        <v>30</v>
      </c>
      <c r="B109">
        <v>1</v>
      </c>
      <c r="C109" t="s">
        <v>34</v>
      </c>
      <c r="D109" t="s">
        <v>394</v>
      </c>
      <c r="E109" t="s">
        <v>232</v>
      </c>
      <c r="F109" t="s">
        <v>385</v>
      </c>
    </row>
    <row r="110" spans="1:6" ht="12.75">
      <c r="A110" t="s">
        <v>30</v>
      </c>
      <c r="B110">
        <v>1</v>
      </c>
      <c r="C110" t="s">
        <v>34</v>
      </c>
      <c r="D110" t="s">
        <v>395</v>
      </c>
      <c r="E110" t="s">
        <v>232</v>
      </c>
      <c r="F110" t="s">
        <v>385</v>
      </c>
    </row>
    <row r="111" spans="1:6" ht="12.75">
      <c r="A111" t="s">
        <v>30</v>
      </c>
      <c r="B111">
        <v>1</v>
      </c>
      <c r="C111" t="s">
        <v>34</v>
      </c>
      <c r="D111" t="s">
        <v>280</v>
      </c>
      <c r="E111" t="s">
        <v>215</v>
      </c>
      <c r="F111" t="s">
        <v>352</v>
      </c>
    </row>
    <row r="112" spans="1:6" ht="12.75">
      <c r="A112" t="s">
        <v>30</v>
      </c>
      <c r="B112">
        <v>1</v>
      </c>
      <c r="C112" t="s">
        <v>34</v>
      </c>
      <c r="D112" t="s">
        <v>277</v>
      </c>
      <c r="E112" t="s">
        <v>215</v>
      </c>
      <c r="F112" t="s">
        <v>385</v>
      </c>
    </row>
    <row r="113" spans="1:6" ht="12.75">
      <c r="A113" t="s">
        <v>30</v>
      </c>
      <c r="B113">
        <v>2</v>
      </c>
      <c r="C113" t="s">
        <v>34</v>
      </c>
      <c r="D113" t="s">
        <v>323</v>
      </c>
      <c r="E113" t="s">
        <v>218</v>
      </c>
      <c r="F113" t="s">
        <v>352</v>
      </c>
    </row>
    <row r="114" spans="1:6" ht="12.75">
      <c r="A114" t="s">
        <v>30</v>
      </c>
      <c r="B114">
        <v>1</v>
      </c>
      <c r="C114" t="s">
        <v>34</v>
      </c>
      <c r="D114" t="s">
        <v>323</v>
      </c>
      <c r="E114" t="s">
        <v>218</v>
      </c>
      <c r="F114" t="s">
        <v>406</v>
      </c>
    </row>
    <row r="115" spans="1:6" ht="12.75">
      <c r="A115" t="s">
        <v>30</v>
      </c>
      <c r="B115">
        <v>1</v>
      </c>
      <c r="C115" t="s">
        <v>34</v>
      </c>
      <c r="D115" t="s">
        <v>373</v>
      </c>
      <c r="E115" t="s">
        <v>232</v>
      </c>
      <c r="F115" t="s">
        <v>352</v>
      </c>
    </row>
    <row r="116" spans="1:6" ht="12.75">
      <c r="A116" t="s">
        <v>30</v>
      </c>
      <c r="B116">
        <v>1</v>
      </c>
      <c r="C116" t="s">
        <v>34</v>
      </c>
      <c r="D116" t="s">
        <v>293</v>
      </c>
      <c r="E116" t="s">
        <v>218</v>
      </c>
      <c r="F116" t="s">
        <v>352</v>
      </c>
    </row>
    <row r="117" spans="1:6" ht="12.75">
      <c r="A117" t="s">
        <v>30</v>
      </c>
      <c r="B117">
        <v>1</v>
      </c>
      <c r="C117" t="s">
        <v>34</v>
      </c>
      <c r="D117" t="s">
        <v>345</v>
      </c>
      <c r="E117" t="s">
        <v>215</v>
      </c>
      <c r="F117" t="s">
        <v>352</v>
      </c>
    </row>
    <row r="118" spans="1:6" ht="12.75">
      <c r="A118" t="s">
        <v>30</v>
      </c>
      <c r="B118">
        <v>1</v>
      </c>
      <c r="C118" t="s">
        <v>34</v>
      </c>
      <c r="D118" t="s">
        <v>336</v>
      </c>
      <c r="E118" t="s">
        <v>218</v>
      </c>
      <c r="F118" t="s">
        <v>352</v>
      </c>
    </row>
    <row r="119" spans="1:6" ht="12.75">
      <c r="A119" t="s">
        <v>30</v>
      </c>
      <c r="B119">
        <v>1</v>
      </c>
      <c r="C119" t="s">
        <v>34</v>
      </c>
      <c r="D119" t="s">
        <v>322</v>
      </c>
      <c r="E119" t="s">
        <v>232</v>
      </c>
      <c r="F119" t="s">
        <v>385</v>
      </c>
    </row>
    <row r="120" spans="1:6" ht="12.75">
      <c r="A120" t="s">
        <v>30</v>
      </c>
      <c r="B120">
        <v>1</v>
      </c>
      <c r="C120" t="s">
        <v>34</v>
      </c>
      <c r="D120" t="s">
        <v>343</v>
      </c>
      <c r="E120" t="s">
        <v>218</v>
      </c>
      <c r="F120" t="s">
        <v>352</v>
      </c>
    </row>
    <row r="121" spans="1:6" ht="12.75">
      <c r="A121" t="s">
        <v>30</v>
      </c>
      <c r="B121">
        <v>1</v>
      </c>
      <c r="C121" t="s">
        <v>34</v>
      </c>
      <c r="D121" t="s">
        <v>263</v>
      </c>
      <c r="E121" t="s">
        <v>218</v>
      </c>
      <c r="F121" t="s">
        <v>352</v>
      </c>
    </row>
    <row r="122" spans="1:6" ht="12.75">
      <c r="A122" t="s">
        <v>30</v>
      </c>
      <c r="B122">
        <v>1</v>
      </c>
      <c r="C122" t="s">
        <v>34</v>
      </c>
      <c r="D122" t="s">
        <v>279</v>
      </c>
      <c r="E122" t="s">
        <v>218</v>
      </c>
      <c r="F122" t="s">
        <v>385</v>
      </c>
    </row>
    <row r="123" spans="1:6" ht="12.75">
      <c r="A123" t="s">
        <v>30</v>
      </c>
      <c r="B123">
        <v>1</v>
      </c>
      <c r="C123" t="s">
        <v>34</v>
      </c>
      <c r="D123" t="s">
        <v>279</v>
      </c>
      <c r="E123" t="s">
        <v>215</v>
      </c>
      <c r="F123" t="s">
        <v>385</v>
      </c>
    </row>
    <row r="124" spans="1:6" ht="12.75">
      <c r="A124" t="s">
        <v>30</v>
      </c>
      <c r="B124">
        <v>2</v>
      </c>
      <c r="C124" t="s">
        <v>34</v>
      </c>
      <c r="D124" t="s">
        <v>279</v>
      </c>
      <c r="E124" t="s">
        <v>218</v>
      </c>
      <c r="F124" t="s">
        <v>406</v>
      </c>
    </row>
    <row r="125" spans="1:6" ht="12.75">
      <c r="A125" t="s">
        <v>30</v>
      </c>
      <c r="B125">
        <v>1</v>
      </c>
      <c r="C125" t="s">
        <v>34</v>
      </c>
      <c r="E125" t="s">
        <v>218</v>
      </c>
      <c r="F125" t="s">
        <v>406</v>
      </c>
    </row>
    <row r="126" spans="1:6" ht="12.75">
      <c r="A126" t="s">
        <v>30</v>
      </c>
      <c r="B126">
        <v>2</v>
      </c>
      <c r="C126" t="s">
        <v>34</v>
      </c>
      <c r="F126" t="s">
        <v>414</v>
      </c>
    </row>
    <row r="127" spans="1:6" ht="12.75">
      <c r="A127" t="s">
        <v>30</v>
      </c>
      <c r="B127">
        <v>1</v>
      </c>
      <c r="C127" t="s">
        <v>35</v>
      </c>
      <c r="D127" t="s">
        <v>412</v>
      </c>
      <c r="E127" t="s">
        <v>218</v>
      </c>
      <c r="F127" t="s">
        <v>406</v>
      </c>
    </row>
    <row r="128" spans="1:6" ht="12.75">
      <c r="A128" t="s">
        <v>30</v>
      </c>
      <c r="B128">
        <v>3</v>
      </c>
      <c r="C128" t="s">
        <v>35</v>
      </c>
      <c r="D128" t="s">
        <v>413</v>
      </c>
      <c r="E128" t="s">
        <v>218</v>
      </c>
      <c r="F128" t="s">
        <v>406</v>
      </c>
    </row>
    <row r="129" spans="1:6" ht="12.75">
      <c r="A129" t="s">
        <v>30</v>
      </c>
      <c r="B129">
        <v>1</v>
      </c>
      <c r="C129" t="s">
        <v>35</v>
      </c>
      <c r="D129" t="s">
        <v>370</v>
      </c>
      <c r="E129" t="s">
        <v>215</v>
      </c>
      <c r="F129" t="s">
        <v>406</v>
      </c>
    </row>
    <row r="130" spans="1:6" ht="12.75">
      <c r="A130" t="s">
        <v>30</v>
      </c>
      <c r="B130">
        <v>1</v>
      </c>
      <c r="C130" t="s">
        <v>35</v>
      </c>
      <c r="D130" t="s">
        <v>290</v>
      </c>
      <c r="E130" t="s">
        <v>218</v>
      </c>
      <c r="F130" t="s">
        <v>406</v>
      </c>
    </row>
    <row r="131" spans="1:6" ht="12.75">
      <c r="A131" t="s">
        <v>30</v>
      </c>
      <c r="B131">
        <v>1</v>
      </c>
      <c r="C131" t="s">
        <v>35</v>
      </c>
      <c r="D131" t="s">
        <v>277</v>
      </c>
      <c r="E131" t="s">
        <v>215</v>
      </c>
      <c r="F131" t="s">
        <v>406</v>
      </c>
    </row>
    <row r="132" spans="1:6" ht="12.75">
      <c r="A132" t="s">
        <v>30</v>
      </c>
      <c r="B132">
        <v>1</v>
      </c>
      <c r="C132" t="s">
        <v>35</v>
      </c>
      <c r="D132" t="s">
        <v>409</v>
      </c>
      <c r="E132" t="s">
        <v>215</v>
      </c>
      <c r="F132" t="s">
        <v>406</v>
      </c>
    </row>
    <row r="133" spans="1:6" ht="12.75">
      <c r="A133" t="s">
        <v>30</v>
      </c>
      <c r="B133">
        <v>1</v>
      </c>
      <c r="C133" t="s">
        <v>35</v>
      </c>
      <c r="E133" t="s">
        <v>215</v>
      </c>
      <c r="F133" t="s">
        <v>385</v>
      </c>
    </row>
    <row r="134" spans="1:6" ht="12.75">
      <c r="A134" t="s">
        <v>30</v>
      </c>
      <c r="B134">
        <v>1</v>
      </c>
      <c r="C134" t="s">
        <v>36</v>
      </c>
      <c r="D134" t="s">
        <v>287</v>
      </c>
      <c r="E134" t="s">
        <v>215</v>
      </c>
      <c r="F134" t="s">
        <v>352</v>
      </c>
    </row>
    <row r="135" spans="1:6" ht="12.75">
      <c r="A135" t="s">
        <v>30</v>
      </c>
      <c r="B135">
        <v>1</v>
      </c>
      <c r="C135" t="s">
        <v>36</v>
      </c>
      <c r="D135" t="s">
        <v>287</v>
      </c>
      <c r="E135" t="s">
        <v>218</v>
      </c>
      <c r="F135" t="s">
        <v>385</v>
      </c>
    </row>
    <row r="136" spans="1:6" ht="12.75">
      <c r="A136" t="s">
        <v>30</v>
      </c>
      <c r="B136">
        <v>1</v>
      </c>
      <c r="C136" t="s">
        <v>36</v>
      </c>
      <c r="D136" t="s">
        <v>396</v>
      </c>
      <c r="E136" t="s">
        <v>232</v>
      </c>
      <c r="F136" t="s">
        <v>385</v>
      </c>
    </row>
    <row r="137" spans="1:6" ht="12.75">
      <c r="A137" t="s">
        <v>30</v>
      </c>
      <c r="B137">
        <v>1</v>
      </c>
      <c r="C137" t="s">
        <v>36</v>
      </c>
      <c r="D137" t="s">
        <v>378</v>
      </c>
      <c r="E137" t="s">
        <v>215</v>
      </c>
      <c r="F137" t="s">
        <v>352</v>
      </c>
    </row>
    <row r="138" spans="1:6" ht="12.75">
      <c r="A138" t="s">
        <v>30</v>
      </c>
      <c r="B138">
        <v>2</v>
      </c>
      <c r="C138" t="s">
        <v>36</v>
      </c>
      <c r="D138" t="s">
        <v>397</v>
      </c>
      <c r="E138" t="s">
        <v>215</v>
      </c>
      <c r="F138" t="s">
        <v>385</v>
      </c>
    </row>
    <row r="139" spans="1:6" ht="12.75">
      <c r="A139" t="s">
        <v>30</v>
      </c>
      <c r="B139">
        <v>1</v>
      </c>
      <c r="C139" t="s">
        <v>36</v>
      </c>
      <c r="D139" t="s">
        <v>345</v>
      </c>
      <c r="E139" t="s">
        <v>215</v>
      </c>
      <c r="F139" t="s">
        <v>385</v>
      </c>
    </row>
    <row r="140" spans="1:6" ht="12.75">
      <c r="A140" t="s">
        <v>30</v>
      </c>
      <c r="B140">
        <v>1</v>
      </c>
      <c r="C140" t="s">
        <v>36</v>
      </c>
      <c r="D140" t="s">
        <v>315</v>
      </c>
      <c r="E140" t="s">
        <v>215</v>
      </c>
      <c r="F140" t="s">
        <v>352</v>
      </c>
    </row>
    <row r="141" spans="1:6" ht="12.75">
      <c r="A141" t="s">
        <v>39</v>
      </c>
      <c r="B141">
        <v>1</v>
      </c>
      <c r="C141" t="s">
        <v>13</v>
      </c>
      <c r="D141" t="s">
        <v>382</v>
      </c>
      <c r="F141" t="s">
        <v>385</v>
      </c>
    </row>
    <row r="142" spans="1:6" ht="12.75">
      <c r="A142" t="s">
        <v>39</v>
      </c>
      <c r="B142">
        <v>1</v>
      </c>
      <c r="C142" t="s">
        <v>13</v>
      </c>
      <c r="D142" t="s">
        <v>382</v>
      </c>
      <c r="E142" t="s">
        <v>218</v>
      </c>
      <c r="F142" t="s">
        <v>385</v>
      </c>
    </row>
    <row r="143" spans="1:6" ht="12.75">
      <c r="A143" t="s">
        <v>39</v>
      </c>
      <c r="B143">
        <v>1</v>
      </c>
      <c r="C143" t="s">
        <v>13</v>
      </c>
      <c r="D143" t="s">
        <v>402</v>
      </c>
      <c r="E143" t="s">
        <v>218</v>
      </c>
      <c r="F143" t="s">
        <v>385</v>
      </c>
    </row>
    <row r="144" spans="1:6" ht="12.75">
      <c r="A144" t="s">
        <v>39</v>
      </c>
      <c r="B144">
        <v>1</v>
      </c>
      <c r="C144" t="s">
        <v>13</v>
      </c>
      <c r="D144" t="s">
        <v>398</v>
      </c>
      <c r="F144" t="s">
        <v>385</v>
      </c>
    </row>
    <row r="145" spans="1:6" ht="12.75">
      <c r="A145" t="s">
        <v>39</v>
      </c>
      <c r="B145">
        <v>1</v>
      </c>
      <c r="C145" t="s">
        <v>13</v>
      </c>
      <c r="D145" t="s">
        <v>380</v>
      </c>
      <c r="E145" t="s">
        <v>218</v>
      </c>
      <c r="F145" t="s">
        <v>352</v>
      </c>
    </row>
    <row r="146" spans="1:6" ht="12.75">
      <c r="A146" t="s">
        <v>39</v>
      </c>
      <c r="B146">
        <v>1</v>
      </c>
      <c r="C146" t="s">
        <v>13</v>
      </c>
      <c r="D146" t="s">
        <v>399</v>
      </c>
      <c r="F146" t="s">
        <v>385</v>
      </c>
    </row>
    <row r="147" spans="1:6" ht="12.75">
      <c r="A147" t="s">
        <v>39</v>
      </c>
      <c r="B147">
        <v>1</v>
      </c>
      <c r="C147" t="s">
        <v>13</v>
      </c>
      <c r="D147" t="s">
        <v>254</v>
      </c>
      <c r="E147" t="s">
        <v>218</v>
      </c>
      <c r="F147" t="s">
        <v>385</v>
      </c>
    </row>
    <row r="148" spans="1:6" ht="12.75">
      <c r="A148" t="s">
        <v>39</v>
      </c>
      <c r="B148">
        <v>1</v>
      </c>
      <c r="C148" t="s">
        <v>13</v>
      </c>
      <c r="D148" t="s">
        <v>361</v>
      </c>
      <c r="E148" t="s">
        <v>218</v>
      </c>
      <c r="F148" t="s">
        <v>352</v>
      </c>
    </row>
    <row r="149" spans="1:6" ht="12.75">
      <c r="A149" t="s">
        <v>39</v>
      </c>
      <c r="B149">
        <v>1</v>
      </c>
      <c r="C149" t="s">
        <v>13</v>
      </c>
      <c r="D149" t="s">
        <v>257</v>
      </c>
      <c r="F149" t="s">
        <v>352</v>
      </c>
    </row>
    <row r="150" spans="1:6" ht="12.75">
      <c r="A150" t="s">
        <v>39</v>
      </c>
      <c r="B150">
        <v>1</v>
      </c>
      <c r="C150" t="s">
        <v>13</v>
      </c>
      <c r="D150" t="s">
        <v>257</v>
      </c>
      <c r="E150" t="s">
        <v>215</v>
      </c>
      <c r="F150" t="s">
        <v>352</v>
      </c>
    </row>
    <row r="151" spans="1:6" ht="12.75">
      <c r="A151" t="s">
        <v>39</v>
      </c>
      <c r="B151">
        <v>1</v>
      </c>
      <c r="C151" t="s">
        <v>13</v>
      </c>
      <c r="D151" t="s">
        <v>379</v>
      </c>
      <c r="F151" t="s">
        <v>352</v>
      </c>
    </row>
    <row r="152" spans="1:6" ht="12.75">
      <c r="A152" t="s">
        <v>39</v>
      </c>
      <c r="B152">
        <v>1</v>
      </c>
      <c r="C152" t="s">
        <v>13</v>
      </c>
      <c r="D152" t="s">
        <v>400</v>
      </c>
      <c r="F152" t="s">
        <v>385</v>
      </c>
    </row>
    <row r="153" spans="1:6" ht="12.75">
      <c r="A153" t="s">
        <v>39</v>
      </c>
      <c r="B153">
        <v>1</v>
      </c>
      <c r="C153" t="s">
        <v>13</v>
      </c>
      <c r="D153" t="s">
        <v>401</v>
      </c>
      <c r="F153" t="s">
        <v>385</v>
      </c>
    </row>
    <row r="154" spans="1:6" ht="12.75">
      <c r="A154" t="s">
        <v>39</v>
      </c>
      <c r="B154">
        <v>1</v>
      </c>
      <c r="C154" t="s">
        <v>16</v>
      </c>
      <c r="D154" t="s">
        <v>382</v>
      </c>
      <c r="E154" t="s">
        <v>215</v>
      </c>
      <c r="F154" t="s">
        <v>352</v>
      </c>
    </row>
    <row r="155" spans="1:6" ht="12.75">
      <c r="A155" t="s">
        <v>39</v>
      </c>
      <c r="B155">
        <v>1</v>
      </c>
      <c r="C155" t="s">
        <v>16</v>
      </c>
      <c r="D155" t="s">
        <v>381</v>
      </c>
      <c r="F155" t="s">
        <v>352</v>
      </c>
    </row>
    <row r="156" spans="1:6" ht="12.75">
      <c r="A156" t="s">
        <v>39</v>
      </c>
      <c r="B156">
        <v>1</v>
      </c>
      <c r="C156" t="s">
        <v>16</v>
      </c>
      <c r="D156" t="s">
        <v>403</v>
      </c>
      <c r="F156" t="s">
        <v>385</v>
      </c>
    </row>
    <row r="157" spans="1:6" ht="12.75">
      <c r="A157" t="s">
        <v>39</v>
      </c>
      <c r="B157">
        <v>1</v>
      </c>
      <c r="C157" t="s">
        <v>16</v>
      </c>
      <c r="D157" t="s">
        <v>242</v>
      </c>
      <c r="E157" t="s">
        <v>215</v>
      </c>
      <c r="F157" t="s">
        <v>385</v>
      </c>
    </row>
    <row r="158" spans="1:6" ht="12.75">
      <c r="A158" t="s">
        <v>39</v>
      </c>
      <c r="B158">
        <v>1</v>
      </c>
      <c r="C158" t="s">
        <v>16</v>
      </c>
      <c r="D158" t="s">
        <v>404</v>
      </c>
      <c r="E158" t="s">
        <v>215</v>
      </c>
      <c r="F158" t="s">
        <v>385</v>
      </c>
    </row>
    <row r="159" spans="1:6" ht="12.75">
      <c r="A159" t="s">
        <v>39</v>
      </c>
      <c r="B159">
        <v>1</v>
      </c>
      <c r="C159" t="s">
        <v>40</v>
      </c>
      <c r="D159" t="s">
        <v>244</v>
      </c>
      <c r="E159" t="s">
        <v>215</v>
      </c>
      <c r="F159" t="s">
        <v>352</v>
      </c>
    </row>
    <row r="160" spans="1:6" ht="12.75">
      <c r="A160" t="s">
        <v>39</v>
      </c>
      <c r="B160">
        <v>1</v>
      </c>
      <c r="C160" t="s">
        <v>40</v>
      </c>
      <c r="D160" t="s">
        <v>384</v>
      </c>
      <c r="E160" t="s">
        <v>218</v>
      </c>
      <c r="F160" t="s">
        <v>352</v>
      </c>
    </row>
    <row r="161" spans="1:6" ht="12.75">
      <c r="A161" t="s">
        <v>39</v>
      </c>
      <c r="B161">
        <v>1</v>
      </c>
      <c r="C161" t="s">
        <v>40</v>
      </c>
      <c r="D161" t="s">
        <v>405</v>
      </c>
      <c r="E161" t="s">
        <v>215</v>
      </c>
      <c r="F161" t="s">
        <v>385</v>
      </c>
    </row>
    <row r="162" spans="1:6" ht="12.75">
      <c r="A162" t="s">
        <v>39</v>
      </c>
      <c r="B162">
        <v>1</v>
      </c>
      <c r="C162" t="s">
        <v>40</v>
      </c>
      <c r="D162" t="s">
        <v>383</v>
      </c>
      <c r="F162" t="s">
        <v>352</v>
      </c>
    </row>
    <row r="163" spans="1:6" ht="12.75">
      <c r="A163" t="s">
        <v>39</v>
      </c>
      <c r="B163">
        <v>1</v>
      </c>
      <c r="C163" t="s">
        <v>40</v>
      </c>
      <c r="D163" t="s">
        <v>345</v>
      </c>
      <c r="E163" t="s">
        <v>215</v>
      </c>
      <c r="F163" t="s">
        <v>352</v>
      </c>
    </row>
    <row r="164" ht="12.75">
      <c r="B164" s="1"/>
    </row>
    <row r="165" ht="12.75">
      <c r="B165" s="4">
        <f>SUM(B4:B164)</f>
        <v>212</v>
      </c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1" ht="12.75">
      <c r="B171" s="4"/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73" r:id="rId1"/>
  <headerFooter alignWithMargins="0">
    <oddHeader>&amp;C&amp;"Arial,Fett"&amp;12&amp;EZuordnung von Hilfen zu den Trägern - RSD C -  April 2006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3" width="10.140625" style="0" bestFit="1" customWidth="1"/>
    <col min="4" max="4" width="10.140625" style="0" customWidth="1"/>
    <col min="5" max="5" width="11.7109375" style="0" customWidth="1"/>
    <col min="6" max="6" width="2.00390625" style="0" customWidth="1"/>
    <col min="7" max="7" width="8.7109375" style="0" customWidth="1"/>
    <col min="8" max="8" width="18.8515625" style="0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144</v>
      </c>
      <c r="C1" s="32" t="s">
        <v>70</v>
      </c>
      <c r="D1" s="34" t="s">
        <v>70</v>
      </c>
      <c r="E1" s="34" t="s">
        <v>169</v>
      </c>
      <c r="H1" s="1"/>
      <c r="I1" s="4" t="s">
        <v>176</v>
      </c>
    </row>
    <row r="2" spans="1:9" ht="12.75">
      <c r="A2" s="4" t="s">
        <v>173</v>
      </c>
      <c r="C2" s="32" t="s">
        <v>165</v>
      </c>
      <c r="D2" s="34" t="s">
        <v>167</v>
      </c>
      <c r="E2" s="34" t="s">
        <v>170</v>
      </c>
      <c r="G2" s="3" t="s">
        <v>177</v>
      </c>
      <c r="H2" s="1"/>
      <c r="I2" s="4" t="s">
        <v>116</v>
      </c>
    </row>
    <row r="3" spans="1:9" ht="12.75">
      <c r="A3" s="4" t="s">
        <v>174</v>
      </c>
      <c r="B3" s="4" t="s">
        <v>0</v>
      </c>
      <c r="C3" s="32" t="s">
        <v>166</v>
      </c>
      <c r="D3" s="34" t="s">
        <v>168</v>
      </c>
      <c r="E3" s="34" t="s">
        <v>168</v>
      </c>
      <c r="G3" s="3" t="s">
        <v>178</v>
      </c>
      <c r="H3" s="4" t="s">
        <v>115</v>
      </c>
      <c r="I3" s="33">
        <v>38808</v>
      </c>
    </row>
    <row r="4" spans="1:10" ht="12.75">
      <c r="A4" s="2" t="s">
        <v>7</v>
      </c>
      <c r="B4" t="s">
        <v>88</v>
      </c>
      <c r="C4" s="29"/>
      <c r="D4" s="31">
        <v>6</v>
      </c>
      <c r="E4" s="31">
        <f>SUM(C4+C5+C6-D4)</f>
        <v>0</v>
      </c>
      <c r="F4" t="s">
        <v>74</v>
      </c>
      <c r="G4" s="22" t="s">
        <v>179</v>
      </c>
      <c r="H4" s="1" t="s">
        <v>198</v>
      </c>
      <c r="I4" s="30"/>
      <c r="J4" t="s">
        <v>118</v>
      </c>
    </row>
    <row r="5" spans="1:10" ht="12.75">
      <c r="A5" s="2" t="s">
        <v>8</v>
      </c>
      <c r="B5" t="s">
        <v>89</v>
      </c>
      <c r="C5" s="29">
        <v>6</v>
      </c>
      <c r="D5" s="31" t="s">
        <v>209</v>
      </c>
      <c r="E5" s="31" t="s">
        <v>199</v>
      </c>
      <c r="F5" t="s">
        <v>74</v>
      </c>
      <c r="G5" s="1" t="s">
        <v>179</v>
      </c>
      <c r="H5" s="1" t="s">
        <v>42</v>
      </c>
      <c r="I5" s="30">
        <v>3769.71</v>
      </c>
      <c r="J5" t="s">
        <v>118</v>
      </c>
    </row>
    <row r="6" spans="1:10" ht="12.75">
      <c r="A6" s="2" t="s">
        <v>90</v>
      </c>
      <c r="B6" t="s">
        <v>91</v>
      </c>
      <c r="C6" s="29"/>
      <c r="D6" s="31" t="s">
        <v>209</v>
      </c>
      <c r="E6" s="31" t="s">
        <v>199</v>
      </c>
      <c r="F6" t="s">
        <v>76</v>
      </c>
      <c r="G6" s="1" t="s">
        <v>179</v>
      </c>
      <c r="H6" s="1" t="s">
        <v>92</v>
      </c>
      <c r="I6" s="30"/>
      <c r="J6" t="s">
        <v>118</v>
      </c>
    </row>
    <row r="7" spans="1:10" ht="12.75">
      <c r="A7" s="2" t="s">
        <v>9</v>
      </c>
      <c r="B7" t="s">
        <v>10</v>
      </c>
      <c r="C7" s="29">
        <v>2</v>
      </c>
      <c r="D7" s="31">
        <v>2</v>
      </c>
      <c r="E7" s="31">
        <f>SUM(C7-D7)</f>
        <v>0</v>
      </c>
      <c r="F7" t="s">
        <v>75</v>
      </c>
      <c r="G7" s="22" t="s">
        <v>180</v>
      </c>
      <c r="H7" s="1" t="s">
        <v>64</v>
      </c>
      <c r="I7" s="30">
        <v>2323.15</v>
      </c>
      <c r="J7" t="s">
        <v>118</v>
      </c>
    </row>
    <row r="8" spans="1:10" ht="12.75">
      <c r="A8" s="2" t="s">
        <v>11</v>
      </c>
      <c r="B8" t="s">
        <v>171</v>
      </c>
      <c r="C8" s="29">
        <v>1</v>
      </c>
      <c r="D8" s="31">
        <v>1</v>
      </c>
      <c r="E8" s="31">
        <f>SUM(C8+C9+C11-D8)</f>
        <v>1</v>
      </c>
      <c r="F8" t="s">
        <v>76</v>
      </c>
      <c r="G8" s="22" t="s">
        <v>181</v>
      </c>
      <c r="H8" s="1" t="s">
        <v>197</v>
      </c>
      <c r="I8" s="30">
        <v>7056.47</v>
      </c>
      <c r="J8" t="s">
        <v>118</v>
      </c>
    </row>
    <row r="9" spans="1:10" ht="12.75">
      <c r="A9" s="2" t="s">
        <v>11</v>
      </c>
      <c r="B9" t="s">
        <v>211</v>
      </c>
      <c r="C9" s="29">
        <v>1</v>
      </c>
      <c r="D9" s="31" t="s">
        <v>209</v>
      </c>
      <c r="E9" s="31" t="s">
        <v>200</v>
      </c>
      <c r="F9" t="s">
        <v>76</v>
      </c>
      <c r="G9" s="1" t="s">
        <v>181</v>
      </c>
      <c r="H9" s="1" t="s">
        <v>108</v>
      </c>
      <c r="I9" s="30"/>
      <c r="J9" t="s">
        <v>118</v>
      </c>
    </row>
    <row r="10" spans="1:10" ht="12.75">
      <c r="A10" s="2" t="s">
        <v>93</v>
      </c>
      <c r="B10" t="s">
        <v>94</v>
      </c>
      <c r="C10" s="29"/>
      <c r="D10" s="31"/>
      <c r="E10" s="31">
        <f>SUM(C10-D10)</f>
        <v>0</v>
      </c>
      <c r="F10" t="s">
        <v>75</v>
      </c>
      <c r="G10" s="22" t="s">
        <v>182</v>
      </c>
      <c r="H10" s="1" t="s">
        <v>95</v>
      </c>
      <c r="I10" s="30"/>
      <c r="J10" t="s">
        <v>118</v>
      </c>
    </row>
    <row r="11" spans="1:10" ht="12.75">
      <c r="A11" s="2" t="s">
        <v>113</v>
      </c>
      <c r="B11" t="s">
        <v>114</v>
      </c>
      <c r="C11" s="29"/>
      <c r="D11" s="31" t="s">
        <v>209</v>
      </c>
      <c r="E11" s="31" t="s">
        <v>200</v>
      </c>
      <c r="F11" t="s">
        <v>76</v>
      </c>
      <c r="G11" s="1" t="s">
        <v>181</v>
      </c>
      <c r="H11" s="1" t="s">
        <v>109</v>
      </c>
      <c r="I11" s="30"/>
      <c r="J11" t="s">
        <v>118</v>
      </c>
    </row>
    <row r="12" spans="1:9" ht="12.75">
      <c r="A12" s="2"/>
      <c r="C12" s="31" t="s">
        <v>210</v>
      </c>
      <c r="D12" s="31" t="s">
        <v>210</v>
      </c>
      <c r="E12" s="31" t="s">
        <v>210</v>
      </c>
      <c r="G12" s="1"/>
      <c r="H12" s="1"/>
      <c r="I12" s="31" t="s">
        <v>210</v>
      </c>
    </row>
    <row r="13" spans="1:10" ht="12.75">
      <c r="A13" s="2" t="s">
        <v>12</v>
      </c>
      <c r="B13" t="s">
        <v>13</v>
      </c>
      <c r="C13" s="29">
        <v>2</v>
      </c>
      <c r="D13" s="31" t="s">
        <v>209</v>
      </c>
      <c r="E13" s="31" t="s">
        <v>202</v>
      </c>
      <c r="F13" t="s">
        <v>75</v>
      </c>
      <c r="G13" s="1" t="s">
        <v>183</v>
      </c>
      <c r="H13" s="1" t="s">
        <v>44</v>
      </c>
      <c r="I13" s="30">
        <v>714.72</v>
      </c>
      <c r="J13" t="s">
        <v>118</v>
      </c>
    </row>
    <row r="14" spans="1:10" ht="12.75">
      <c r="A14" s="2" t="s">
        <v>12</v>
      </c>
      <c r="B14" t="s">
        <v>14</v>
      </c>
      <c r="C14" s="29"/>
      <c r="D14" s="31" t="s">
        <v>209</v>
      </c>
      <c r="E14" s="31" t="s">
        <v>202</v>
      </c>
      <c r="F14" t="s">
        <v>75</v>
      </c>
      <c r="G14" s="1" t="s">
        <v>183</v>
      </c>
      <c r="H14" s="1" t="s">
        <v>45</v>
      </c>
      <c r="I14" s="30"/>
      <c r="J14" t="s">
        <v>118</v>
      </c>
    </row>
    <row r="15" spans="1:10" ht="12.75">
      <c r="A15" s="2" t="s">
        <v>12</v>
      </c>
      <c r="B15" t="s">
        <v>15</v>
      </c>
      <c r="C15" s="29"/>
      <c r="D15" s="31" t="s">
        <v>209</v>
      </c>
      <c r="E15" s="31" t="s">
        <v>202</v>
      </c>
      <c r="F15" t="s">
        <v>75</v>
      </c>
      <c r="G15" s="1" t="s">
        <v>183</v>
      </c>
      <c r="H15" s="1" t="s">
        <v>46</v>
      </c>
      <c r="I15" s="30"/>
      <c r="J15" t="s">
        <v>118</v>
      </c>
    </row>
    <row r="16" spans="1:10" ht="12.75">
      <c r="A16" s="2" t="s">
        <v>12</v>
      </c>
      <c r="B16" t="s">
        <v>16</v>
      </c>
      <c r="C16" s="29">
        <v>6</v>
      </c>
      <c r="D16" s="31" t="s">
        <v>209</v>
      </c>
      <c r="E16" s="31" t="s">
        <v>202</v>
      </c>
      <c r="F16" t="s">
        <v>75</v>
      </c>
      <c r="G16" s="1" t="s">
        <v>183</v>
      </c>
      <c r="H16" s="1" t="s">
        <v>47</v>
      </c>
      <c r="I16" s="30">
        <v>1144.32</v>
      </c>
      <c r="J16" t="s">
        <v>118</v>
      </c>
    </row>
    <row r="17" spans="1:10" ht="12.75">
      <c r="A17" s="2" t="s">
        <v>17</v>
      </c>
      <c r="B17" t="s">
        <v>18</v>
      </c>
      <c r="C17" s="29">
        <v>1</v>
      </c>
      <c r="D17" s="31">
        <v>1</v>
      </c>
      <c r="E17" s="31">
        <f>SUM(C17-D17)</f>
        <v>0</v>
      </c>
      <c r="F17" t="s">
        <v>75</v>
      </c>
      <c r="G17" s="22" t="s">
        <v>184</v>
      </c>
      <c r="H17" s="1" t="s">
        <v>43</v>
      </c>
      <c r="I17" s="30">
        <v>1008.8</v>
      </c>
      <c r="J17" t="s">
        <v>118</v>
      </c>
    </row>
    <row r="18" spans="1:10" ht="12.75">
      <c r="A18" s="2" t="s">
        <v>19</v>
      </c>
      <c r="B18" t="s">
        <v>20</v>
      </c>
      <c r="C18" s="29">
        <v>4</v>
      </c>
      <c r="D18" s="31">
        <v>4</v>
      </c>
      <c r="E18" s="31">
        <f>SUM(C18-D18)</f>
        <v>0</v>
      </c>
      <c r="F18" t="s">
        <v>75</v>
      </c>
      <c r="G18" s="22" t="s">
        <v>185</v>
      </c>
      <c r="H18" s="1" t="s">
        <v>48</v>
      </c>
      <c r="I18" s="30">
        <v>5364.57</v>
      </c>
      <c r="J18" t="s">
        <v>118</v>
      </c>
    </row>
    <row r="19" spans="1:10" ht="12.75">
      <c r="A19" s="2" t="s">
        <v>21</v>
      </c>
      <c r="B19" t="s">
        <v>22</v>
      </c>
      <c r="C19" s="29">
        <v>20</v>
      </c>
      <c r="D19" s="31">
        <v>20</v>
      </c>
      <c r="E19" s="31">
        <f>SUM(C19-D19)</f>
        <v>0</v>
      </c>
      <c r="F19" t="s">
        <v>75</v>
      </c>
      <c r="G19" s="22" t="s">
        <v>186</v>
      </c>
      <c r="H19" s="1" t="s">
        <v>49</v>
      </c>
      <c r="I19" s="30">
        <v>11389.84</v>
      </c>
      <c r="J19" t="s">
        <v>118</v>
      </c>
    </row>
    <row r="20" spans="1:9" ht="12.75">
      <c r="A20" s="2"/>
      <c r="C20" s="31" t="s">
        <v>210</v>
      </c>
      <c r="D20" s="31" t="s">
        <v>210</v>
      </c>
      <c r="E20" s="31" t="s">
        <v>210</v>
      </c>
      <c r="G20" s="1"/>
      <c r="H20" s="1"/>
      <c r="I20" s="31" t="s">
        <v>210</v>
      </c>
    </row>
    <row r="21" spans="1:10" ht="12.75">
      <c r="A21" s="2" t="s">
        <v>23</v>
      </c>
      <c r="B21" t="s">
        <v>24</v>
      </c>
      <c r="C21" s="29">
        <v>7</v>
      </c>
      <c r="D21" s="31">
        <v>7</v>
      </c>
      <c r="E21" s="31">
        <f>SUM(C21-D21)</f>
        <v>0</v>
      </c>
      <c r="F21" t="s">
        <v>74</v>
      </c>
      <c r="G21" s="22" t="s">
        <v>187</v>
      </c>
      <c r="H21" s="1" t="s">
        <v>50</v>
      </c>
      <c r="I21" s="30">
        <v>11657.99</v>
      </c>
      <c r="J21" t="s">
        <v>118</v>
      </c>
    </row>
    <row r="22" spans="1:10" ht="12.75">
      <c r="A22" s="2" t="s">
        <v>99</v>
      </c>
      <c r="B22" t="s">
        <v>98</v>
      </c>
      <c r="C22" s="29"/>
      <c r="D22" s="31" t="s">
        <v>209</v>
      </c>
      <c r="E22" s="31" t="s">
        <v>203</v>
      </c>
      <c r="F22" t="s">
        <v>74</v>
      </c>
      <c r="G22" s="1" t="s">
        <v>188</v>
      </c>
      <c r="H22" s="1" t="s">
        <v>96</v>
      </c>
      <c r="I22" s="30"/>
      <c r="J22" t="s">
        <v>118</v>
      </c>
    </row>
    <row r="23" spans="1:9" ht="12.75">
      <c r="A23" s="2"/>
      <c r="C23" s="31" t="s">
        <v>210</v>
      </c>
      <c r="D23" s="31" t="s">
        <v>210</v>
      </c>
      <c r="E23" s="31" t="s">
        <v>210</v>
      </c>
      <c r="G23" s="1"/>
      <c r="H23" s="1"/>
      <c r="I23" s="31" t="s">
        <v>210</v>
      </c>
    </row>
    <row r="24" spans="1:10" ht="12.75">
      <c r="A24" s="2" t="s">
        <v>25</v>
      </c>
      <c r="B24" t="s">
        <v>148</v>
      </c>
      <c r="C24" s="29">
        <v>15</v>
      </c>
      <c r="D24" s="31">
        <v>33</v>
      </c>
      <c r="E24" s="31">
        <f>SUM(C24+C25+C26+C27+C28+C29+C22-D24)</f>
        <v>0</v>
      </c>
      <c r="F24" t="s">
        <v>76</v>
      </c>
      <c r="G24" s="22" t="s">
        <v>188</v>
      </c>
      <c r="H24" s="1" t="s">
        <v>204</v>
      </c>
      <c r="I24" s="30">
        <v>10210.58</v>
      </c>
      <c r="J24" t="s">
        <v>118</v>
      </c>
    </row>
    <row r="25" spans="1:10" ht="12.75">
      <c r="A25" s="2" t="s">
        <v>25</v>
      </c>
      <c r="B25" t="s">
        <v>27</v>
      </c>
      <c r="C25" s="29">
        <v>1</v>
      </c>
      <c r="D25" s="31" t="s">
        <v>209</v>
      </c>
      <c r="E25" s="31" t="s">
        <v>203</v>
      </c>
      <c r="F25" t="s">
        <v>76</v>
      </c>
      <c r="G25" s="1" t="s">
        <v>188</v>
      </c>
      <c r="H25" s="1" t="s">
        <v>51</v>
      </c>
      <c r="I25" s="30">
        <v>995.49</v>
      </c>
      <c r="J25" t="s">
        <v>118</v>
      </c>
    </row>
    <row r="26" spans="1:10" ht="12.75">
      <c r="A26" s="2" t="s">
        <v>25</v>
      </c>
      <c r="B26" t="s">
        <v>149</v>
      </c>
      <c r="C26" s="29">
        <v>16</v>
      </c>
      <c r="D26" s="31" t="s">
        <v>209</v>
      </c>
      <c r="E26" s="31" t="s">
        <v>203</v>
      </c>
      <c r="F26" t="s">
        <v>76</v>
      </c>
      <c r="G26" s="1" t="s">
        <v>188</v>
      </c>
      <c r="H26" s="1" t="s">
        <v>52</v>
      </c>
      <c r="I26" s="30">
        <v>24463.39</v>
      </c>
      <c r="J26" t="s">
        <v>118</v>
      </c>
    </row>
    <row r="27" spans="1:10" ht="12.75">
      <c r="A27" s="2" t="s">
        <v>25</v>
      </c>
      <c r="B27" t="s">
        <v>150</v>
      </c>
      <c r="C27" s="29">
        <v>1</v>
      </c>
      <c r="D27" s="31" t="s">
        <v>209</v>
      </c>
      <c r="E27" s="31" t="s">
        <v>203</v>
      </c>
      <c r="F27" t="s">
        <v>76</v>
      </c>
      <c r="G27" s="1" t="s">
        <v>188</v>
      </c>
      <c r="H27" s="1" t="s">
        <v>53</v>
      </c>
      <c r="I27" s="30"/>
      <c r="J27" t="s">
        <v>118</v>
      </c>
    </row>
    <row r="28" spans="1:10" ht="12.75">
      <c r="A28" s="2" t="s">
        <v>25</v>
      </c>
      <c r="B28" t="s">
        <v>97</v>
      </c>
      <c r="C28" s="29"/>
      <c r="D28" s="31" t="s">
        <v>209</v>
      </c>
      <c r="E28" s="31" t="s">
        <v>203</v>
      </c>
      <c r="F28" t="s">
        <v>76</v>
      </c>
      <c r="G28" s="1" t="s">
        <v>188</v>
      </c>
      <c r="H28" s="1" t="s">
        <v>83</v>
      </c>
      <c r="I28" s="30"/>
      <c r="J28" t="s">
        <v>118</v>
      </c>
    </row>
    <row r="29" spans="1:10" ht="12.75">
      <c r="A29" s="2" t="s">
        <v>25</v>
      </c>
      <c r="B29" t="s">
        <v>100</v>
      </c>
      <c r="C29" s="29"/>
      <c r="D29" s="31" t="s">
        <v>209</v>
      </c>
      <c r="E29" s="31" t="s">
        <v>203</v>
      </c>
      <c r="F29" t="s">
        <v>76</v>
      </c>
      <c r="G29" s="1" t="s">
        <v>188</v>
      </c>
      <c r="H29" s="1" t="s">
        <v>82</v>
      </c>
      <c r="I29" s="30">
        <v>3945.24</v>
      </c>
      <c r="J29" t="s">
        <v>118</v>
      </c>
    </row>
    <row r="30" spans="1:9" ht="12.75">
      <c r="A30" s="2"/>
      <c r="C30" s="31" t="s">
        <v>210</v>
      </c>
      <c r="D30" s="31" t="s">
        <v>210</v>
      </c>
      <c r="E30" s="31" t="s">
        <v>210</v>
      </c>
      <c r="G30" s="1"/>
      <c r="H30" s="1"/>
      <c r="I30" s="31" t="s">
        <v>210</v>
      </c>
    </row>
    <row r="31" spans="1:10" ht="12.75">
      <c r="A31" s="2" t="s">
        <v>30</v>
      </c>
      <c r="B31" t="s">
        <v>31</v>
      </c>
      <c r="C31" s="29">
        <v>1</v>
      </c>
      <c r="D31" s="31">
        <v>2</v>
      </c>
      <c r="E31" s="31">
        <f>SUM(C31+C35-D31)</f>
        <v>0</v>
      </c>
      <c r="F31" t="s">
        <v>76</v>
      </c>
      <c r="G31" s="22" t="s">
        <v>189</v>
      </c>
      <c r="H31" s="1" t="s">
        <v>205</v>
      </c>
      <c r="I31" s="30">
        <v>2286.52</v>
      </c>
      <c r="J31" t="s">
        <v>118</v>
      </c>
    </row>
    <row r="32" spans="1:10" ht="12.75">
      <c r="A32" s="2" t="s">
        <v>30</v>
      </c>
      <c r="B32" t="s">
        <v>32</v>
      </c>
      <c r="C32" s="29">
        <v>1</v>
      </c>
      <c r="D32" s="31">
        <v>4</v>
      </c>
      <c r="E32" s="31">
        <f>SUM(C32-D32)</f>
        <v>-3</v>
      </c>
      <c r="F32" t="s">
        <v>76</v>
      </c>
      <c r="G32" s="22" t="s">
        <v>190</v>
      </c>
      <c r="H32" s="1" t="s">
        <v>55</v>
      </c>
      <c r="I32" s="30"/>
      <c r="J32" t="s">
        <v>118</v>
      </c>
    </row>
    <row r="33" spans="1:10" ht="12.75">
      <c r="A33" s="2" t="s">
        <v>30</v>
      </c>
      <c r="B33" t="s">
        <v>33</v>
      </c>
      <c r="C33" s="29">
        <v>13</v>
      </c>
      <c r="D33" s="31">
        <v>13</v>
      </c>
      <c r="E33" s="31">
        <f>SUM(C33-D33)</f>
        <v>0</v>
      </c>
      <c r="F33" t="s">
        <v>76</v>
      </c>
      <c r="G33" s="22" t="s">
        <v>191</v>
      </c>
      <c r="H33" s="1" t="s">
        <v>56</v>
      </c>
      <c r="I33" s="30">
        <v>23557.85</v>
      </c>
      <c r="J33" t="s">
        <v>118</v>
      </c>
    </row>
    <row r="34" spans="1:10" ht="12.75">
      <c r="A34" s="2" t="s">
        <v>30</v>
      </c>
      <c r="B34" t="s">
        <v>34</v>
      </c>
      <c r="C34" s="29">
        <v>22</v>
      </c>
      <c r="D34" s="31">
        <v>22</v>
      </c>
      <c r="E34" s="31">
        <f>SUM(C34-D34)</f>
        <v>0</v>
      </c>
      <c r="F34" t="s">
        <v>76</v>
      </c>
      <c r="G34" s="22" t="s">
        <v>192</v>
      </c>
      <c r="H34" s="1" t="s">
        <v>57</v>
      </c>
      <c r="I34" s="30">
        <v>56944.51</v>
      </c>
      <c r="J34" t="s">
        <v>118</v>
      </c>
    </row>
    <row r="35" spans="1:10" ht="12.75">
      <c r="A35" s="2" t="s">
        <v>30</v>
      </c>
      <c r="B35" t="s">
        <v>35</v>
      </c>
      <c r="C35" s="29">
        <v>1</v>
      </c>
      <c r="D35" s="31" t="s">
        <v>209</v>
      </c>
      <c r="E35" s="31" t="s">
        <v>206</v>
      </c>
      <c r="F35" t="s">
        <v>76</v>
      </c>
      <c r="G35" s="1" t="s">
        <v>189</v>
      </c>
      <c r="H35" s="1" t="s">
        <v>54</v>
      </c>
      <c r="I35" s="30"/>
      <c r="J35" t="s">
        <v>118</v>
      </c>
    </row>
    <row r="36" spans="1:10" ht="12.75">
      <c r="A36" s="2" t="s">
        <v>30</v>
      </c>
      <c r="B36" t="s">
        <v>36</v>
      </c>
      <c r="C36" s="29">
        <v>4</v>
      </c>
      <c r="D36" s="31">
        <v>4</v>
      </c>
      <c r="E36" s="31">
        <f>SUM(C36-D36)</f>
        <v>0</v>
      </c>
      <c r="F36" t="s">
        <v>76</v>
      </c>
      <c r="G36" s="22" t="s">
        <v>193</v>
      </c>
      <c r="H36" s="1" t="s">
        <v>58</v>
      </c>
      <c r="I36" s="30">
        <v>20820.04</v>
      </c>
      <c r="J36" t="s">
        <v>118</v>
      </c>
    </row>
    <row r="37" spans="1:10" ht="12.75">
      <c r="A37" s="2" t="s">
        <v>37</v>
      </c>
      <c r="B37" t="s">
        <v>87</v>
      </c>
      <c r="C37" s="29">
        <v>1</v>
      </c>
      <c r="D37" s="31">
        <v>1</v>
      </c>
      <c r="E37" s="31">
        <f>SUM(C37-D37)</f>
        <v>0</v>
      </c>
      <c r="F37" t="s">
        <v>75</v>
      </c>
      <c r="G37" s="22" t="s">
        <v>194</v>
      </c>
      <c r="H37" s="1" t="s">
        <v>59</v>
      </c>
      <c r="I37" s="30"/>
      <c r="J37" t="s">
        <v>118</v>
      </c>
    </row>
    <row r="38" spans="1:10" ht="12.75">
      <c r="A38" s="2" t="s">
        <v>37</v>
      </c>
      <c r="B38" t="s">
        <v>38</v>
      </c>
      <c r="C38" s="29">
        <v>5</v>
      </c>
      <c r="D38" s="31">
        <v>5</v>
      </c>
      <c r="E38" s="31">
        <f>SUM(C38-D38)</f>
        <v>0</v>
      </c>
      <c r="F38" t="s">
        <v>76</v>
      </c>
      <c r="G38" s="22" t="s">
        <v>195</v>
      </c>
      <c r="H38" s="1" t="s">
        <v>60</v>
      </c>
      <c r="I38" s="30">
        <v>1861.61</v>
      </c>
      <c r="J38" t="s">
        <v>118</v>
      </c>
    </row>
    <row r="39" spans="1:9" ht="12.75">
      <c r="A39" s="2"/>
      <c r="C39" s="31" t="s">
        <v>210</v>
      </c>
      <c r="D39" s="31" t="s">
        <v>210</v>
      </c>
      <c r="E39" s="31" t="s">
        <v>210</v>
      </c>
      <c r="G39" s="1"/>
      <c r="H39" s="1"/>
      <c r="I39" s="31" t="s">
        <v>210</v>
      </c>
    </row>
    <row r="40" spans="1:10" ht="12.75">
      <c r="A40" s="2" t="s">
        <v>39</v>
      </c>
      <c r="B40" t="s">
        <v>13</v>
      </c>
      <c r="C40" s="29">
        <v>8</v>
      </c>
      <c r="D40" s="31">
        <v>23</v>
      </c>
      <c r="E40" s="31">
        <f>SUM(C40+C41+C42+C13+C14+C15+C16-D40)</f>
        <v>0</v>
      </c>
      <c r="F40" t="s">
        <v>75</v>
      </c>
      <c r="G40" s="22" t="s">
        <v>183</v>
      </c>
      <c r="H40" s="1" t="s">
        <v>201</v>
      </c>
      <c r="I40" s="30">
        <v>2677.8</v>
      </c>
      <c r="J40" t="s">
        <v>118</v>
      </c>
    </row>
    <row r="41" spans="1:10" ht="12.75">
      <c r="A41" s="2" t="s">
        <v>39</v>
      </c>
      <c r="B41" t="s">
        <v>16</v>
      </c>
      <c r="C41" s="29">
        <v>4</v>
      </c>
      <c r="D41" s="31" t="s">
        <v>209</v>
      </c>
      <c r="E41" s="31" t="s">
        <v>202</v>
      </c>
      <c r="F41" t="s">
        <v>75</v>
      </c>
      <c r="G41" s="1" t="s">
        <v>183</v>
      </c>
      <c r="H41" s="1" t="s">
        <v>62</v>
      </c>
      <c r="I41" s="30">
        <v>266.36</v>
      </c>
      <c r="J41" t="s">
        <v>118</v>
      </c>
    </row>
    <row r="42" spans="1:10" ht="12.75">
      <c r="A42" s="2" t="s">
        <v>39</v>
      </c>
      <c r="B42" t="s">
        <v>40</v>
      </c>
      <c r="C42" s="29">
        <v>3</v>
      </c>
      <c r="D42" s="31" t="s">
        <v>209</v>
      </c>
      <c r="E42" s="31" t="s">
        <v>202</v>
      </c>
      <c r="F42" t="s">
        <v>75</v>
      </c>
      <c r="G42" s="1" t="s">
        <v>183</v>
      </c>
      <c r="H42" s="1" t="s">
        <v>63</v>
      </c>
      <c r="I42" s="30">
        <v>300</v>
      </c>
      <c r="J42" t="s">
        <v>118</v>
      </c>
    </row>
    <row r="43" spans="1:9" ht="12.75">
      <c r="A43" s="2"/>
      <c r="C43" s="31" t="s">
        <v>210</v>
      </c>
      <c r="D43" s="31" t="s">
        <v>210</v>
      </c>
      <c r="E43" s="31" t="s">
        <v>210</v>
      </c>
      <c r="G43" s="1"/>
      <c r="H43" s="1"/>
      <c r="I43" s="31" t="s">
        <v>210</v>
      </c>
    </row>
    <row r="44" spans="1:10" ht="12.75">
      <c r="A44" s="2" t="s">
        <v>101</v>
      </c>
      <c r="B44" t="s">
        <v>104</v>
      </c>
      <c r="C44" s="29"/>
      <c r="D44" s="31"/>
      <c r="E44" s="31">
        <f>SUM(C44+C45+C46+C47-D44)</f>
        <v>0</v>
      </c>
      <c r="F44" t="s">
        <v>76</v>
      </c>
      <c r="G44" s="22" t="s">
        <v>196</v>
      </c>
      <c r="H44" s="1" t="s">
        <v>208</v>
      </c>
      <c r="I44" s="30"/>
      <c r="J44" t="s">
        <v>118</v>
      </c>
    </row>
    <row r="45" spans="1:10" ht="12.75">
      <c r="A45" s="2" t="s">
        <v>101</v>
      </c>
      <c r="B45" t="s">
        <v>105</v>
      </c>
      <c r="C45" s="29"/>
      <c r="D45" s="31" t="s">
        <v>209</v>
      </c>
      <c r="E45" s="31" t="s">
        <v>207</v>
      </c>
      <c r="F45" t="s">
        <v>75</v>
      </c>
      <c r="G45" s="1" t="s">
        <v>196</v>
      </c>
      <c r="H45" s="1" t="s">
        <v>106</v>
      </c>
      <c r="I45" s="30"/>
      <c r="J45" t="s">
        <v>118</v>
      </c>
    </row>
    <row r="46" spans="1:10" ht="12.75">
      <c r="A46" s="2" t="s">
        <v>101</v>
      </c>
      <c r="B46" t="s">
        <v>102</v>
      </c>
      <c r="C46" s="29"/>
      <c r="D46" s="31" t="s">
        <v>209</v>
      </c>
      <c r="E46" s="31" t="s">
        <v>207</v>
      </c>
      <c r="F46" t="s">
        <v>75</v>
      </c>
      <c r="G46" s="1" t="s">
        <v>196</v>
      </c>
      <c r="H46" s="1" t="s">
        <v>161</v>
      </c>
      <c r="I46" s="30">
        <v>1533.88</v>
      </c>
      <c r="J46" t="s">
        <v>118</v>
      </c>
    </row>
    <row r="47" spans="1:10" ht="12.75">
      <c r="A47" s="2" t="s">
        <v>101</v>
      </c>
      <c r="B47" t="s">
        <v>107</v>
      </c>
      <c r="C47" s="29"/>
      <c r="D47" s="31" t="s">
        <v>209</v>
      </c>
      <c r="E47" s="31" t="s">
        <v>207</v>
      </c>
      <c r="F47" t="s">
        <v>76</v>
      </c>
      <c r="G47" s="1" t="s">
        <v>196</v>
      </c>
      <c r="H47" s="1" t="s">
        <v>162</v>
      </c>
      <c r="I47" s="30"/>
      <c r="J47" t="s">
        <v>118</v>
      </c>
    </row>
    <row r="48" spans="1:8" ht="12.75">
      <c r="A48" s="2"/>
      <c r="D48" s="1"/>
      <c r="E48" s="1"/>
      <c r="H48" s="1"/>
    </row>
    <row r="49" spans="1:8" ht="12.75">
      <c r="A49" s="39">
        <v>38860</v>
      </c>
      <c r="B49" s="42" t="s">
        <v>470</v>
      </c>
      <c r="D49" s="1"/>
      <c r="E49" s="1"/>
      <c r="H49" s="1"/>
    </row>
    <row r="50" spans="1:8" ht="12.75">
      <c r="A50" s="38">
        <v>38890</v>
      </c>
      <c r="B50" s="43" t="s">
        <v>474</v>
      </c>
      <c r="D50" s="1"/>
      <c r="E50" s="1"/>
      <c r="H50" s="1"/>
    </row>
    <row r="51" spans="1:10" ht="12.75">
      <c r="A51" s="38">
        <v>38891</v>
      </c>
      <c r="B51" s="42" t="s">
        <v>473</v>
      </c>
      <c r="C51" s="3">
        <f>SUM(C4:C47)</f>
        <v>146</v>
      </c>
      <c r="D51" s="4">
        <f>SUM(D4:D47)</f>
        <v>148</v>
      </c>
      <c r="E51" s="4">
        <f>SUM(E4+E7+E8+E10+E17+E18+E19+E21+E24+E31+E32+E33+E34+E36+E37+E38+E40+E44)</f>
        <v>-2</v>
      </c>
      <c r="H51" s="40" t="s">
        <v>212</v>
      </c>
      <c r="I51" s="19">
        <f>SUM(I4:I47)</f>
        <v>194292.84</v>
      </c>
      <c r="J51" t="s">
        <v>118</v>
      </c>
    </row>
    <row r="52" ht="12.75">
      <c r="B52" s="5" t="s">
        <v>77</v>
      </c>
    </row>
    <row r="53" spans="3:9" ht="12.75"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51</v>
      </c>
      <c r="D54" s="2"/>
      <c r="E54" s="2"/>
      <c r="F54" s="2"/>
      <c r="G54" s="2"/>
      <c r="H54" s="2"/>
      <c r="I54" s="18">
        <f>SUM(I7+I10+I13+I14+I15+I16+I17+I18+I19+I37+I40+I41+I42+I45+I46)</f>
        <v>26723.440000000002</v>
      </c>
      <c r="J54" t="s">
        <v>118</v>
      </c>
    </row>
    <row r="55" spans="2:10" ht="12.75">
      <c r="B55" s="11" t="s">
        <v>79</v>
      </c>
      <c r="C55" s="2">
        <f>SUM(C4+C5+C21+C22)</f>
        <v>13</v>
      </c>
      <c r="D55" s="2"/>
      <c r="E55" s="2"/>
      <c r="F55" s="2"/>
      <c r="G55" s="2"/>
      <c r="H55" s="2"/>
      <c r="I55" s="18">
        <f>SUM(I4+I5+I21+I22)</f>
        <v>15427.7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82</v>
      </c>
      <c r="D56" s="2"/>
      <c r="E56" s="2"/>
      <c r="F56" s="2"/>
      <c r="G56" s="2"/>
      <c r="H56" s="2"/>
      <c r="I56" s="18">
        <f>SUM(I6+I8+I9+I11+I24+I25+I26+I27+I28+I29+I31+I32+I33+I34+I35+I36+I38+I44+I47)</f>
        <v>152141.69999999998</v>
      </c>
      <c r="J56" t="s">
        <v>118</v>
      </c>
    </row>
    <row r="57" spans="2:10" ht="12.75">
      <c r="B57" s="11" t="s">
        <v>84</v>
      </c>
      <c r="C57" s="3">
        <f>SUM(C54:C56)</f>
        <v>146</v>
      </c>
      <c r="D57" s="3"/>
      <c r="E57" s="3"/>
      <c r="F57" s="3"/>
      <c r="G57" s="3"/>
      <c r="H57" s="3"/>
      <c r="I57" s="19">
        <f>SUM(I54:I56)</f>
        <v>194292.83999999997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 - RSD D - April 2006</oddHeader>
    <oddFooter>&amp;R&amp;8&amp;UDiese Aufstellung finden Sie auch unter :                
&amp;UJugTransfer / FaRef.4 (...) / FB 4 Haushalt / HzE Statistik / HzE Statistik 2006 / HzE Statistik 0406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12.140625" style="1" customWidth="1"/>
    <col min="3" max="3" width="41.140625" style="0" bestFit="1" customWidth="1"/>
    <col min="4" max="4" width="30.421875" style="0" bestFit="1" customWidth="1"/>
    <col min="5" max="5" width="18.7109375" style="0" bestFit="1" customWidth="1"/>
    <col min="6" max="6" width="13.7109375" style="0" bestFit="1" customWidth="1"/>
  </cols>
  <sheetData>
    <row r="1" spans="1:6" ht="12.75">
      <c r="A1" s="4" t="s">
        <v>144</v>
      </c>
      <c r="B1" s="4" t="s">
        <v>143</v>
      </c>
      <c r="C1" s="4" t="s">
        <v>0</v>
      </c>
      <c r="D1" s="4" t="s">
        <v>141</v>
      </c>
      <c r="E1" s="4" t="s">
        <v>142</v>
      </c>
      <c r="F1" s="3" t="s">
        <v>350</v>
      </c>
    </row>
    <row r="2" spans="1:5" ht="12.75">
      <c r="A2" s="4" t="s">
        <v>145</v>
      </c>
      <c r="B2" s="4" t="s">
        <v>0</v>
      </c>
      <c r="C2" s="4"/>
      <c r="D2" s="4"/>
      <c r="E2" s="4"/>
    </row>
    <row r="3" ht="3.75" customHeight="1"/>
    <row r="4" spans="1:6" ht="12.75">
      <c r="A4" t="s">
        <v>8</v>
      </c>
      <c r="B4" s="1">
        <v>1</v>
      </c>
      <c r="C4" t="s">
        <v>250</v>
      </c>
      <c r="D4" t="s">
        <v>253</v>
      </c>
      <c r="E4" t="s">
        <v>215</v>
      </c>
      <c r="F4" t="s">
        <v>415</v>
      </c>
    </row>
    <row r="5" spans="1:6" ht="12.75">
      <c r="A5" t="s">
        <v>8</v>
      </c>
      <c r="B5" s="1">
        <v>1</v>
      </c>
      <c r="C5" t="s">
        <v>250</v>
      </c>
      <c r="D5" t="s">
        <v>253</v>
      </c>
      <c r="E5" t="s">
        <v>215</v>
      </c>
      <c r="F5" t="s">
        <v>422</v>
      </c>
    </row>
    <row r="6" spans="1:6" ht="12.75">
      <c r="A6" t="s">
        <v>8</v>
      </c>
      <c r="B6" s="1">
        <v>1</v>
      </c>
      <c r="C6" t="s">
        <v>250</v>
      </c>
      <c r="D6" t="s">
        <v>423</v>
      </c>
      <c r="E6" t="s">
        <v>215</v>
      </c>
      <c r="F6" t="s">
        <v>422</v>
      </c>
    </row>
    <row r="7" spans="1:6" ht="12.75">
      <c r="A7" t="s">
        <v>8</v>
      </c>
      <c r="B7" s="1">
        <v>1</v>
      </c>
      <c r="C7" t="s">
        <v>250</v>
      </c>
      <c r="D7" t="s">
        <v>456</v>
      </c>
      <c r="E7" t="s">
        <v>215</v>
      </c>
      <c r="F7" t="s">
        <v>6</v>
      </c>
    </row>
    <row r="8" spans="1:6" ht="12.75">
      <c r="A8" t="s">
        <v>8</v>
      </c>
      <c r="B8" s="1">
        <v>1</v>
      </c>
      <c r="C8" t="s">
        <v>250</v>
      </c>
      <c r="D8" t="s">
        <v>251</v>
      </c>
      <c r="F8" t="s">
        <v>422</v>
      </c>
    </row>
    <row r="9" spans="1:6" ht="12.75">
      <c r="A9" t="s">
        <v>8</v>
      </c>
      <c r="B9" s="1">
        <v>1</v>
      </c>
      <c r="C9" t="s">
        <v>250</v>
      </c>
      <c r="F9" t="s">
        <v>422</v>
      </c>
    </row>
    <row r="10" spans="1:6" ht="12.75">
      <c r="A10" t="s">
        <v>9</v>
      </c>
      <c r="B10" s="1">
        <v>1</v>
      </c>
      <c r="C10" t="s">
        <v>10</v>
      </c>
      <c r="D10" t="s">
        <v>424</v>
      </c>
      <c r="E10" t="s">
        <v>232</v>
      </c>
      <c r="F10" t="s">
        <v>422</v>
      </c>
    </row>
    <row r="11" spans="1:6" ht="12.75">
      <c r="A11" t="s">
        <v>9</v>
      </c>
      <c r="B11" s="1">
        <v>1</v>
      </c>
      <c r="C11" t="s">
        <v>10</v>
      </c>
      <c r="D11" t="s">
        <v>242</v>
      </c>
      <c r="E11" t="s">
        <v>215</v>
      </c>
      <c r="F11" t="s">
        <v>415</v>
      </c>
    </row>
    <row r="12" spans="1:6" ht="12.75">
      <c r="A12" t="s">
        <v>11</v>
      </c>
      <c r="B12" s="1">
        <v>1</v>
      </c>
      <c r="C12" t="s">
        <v>356</v>
      </c>
      <c r="D12" t="s">
        <v>265</v>
      </c>
      <c r="E12" t="s">
        <v>215</v>
      </c>
      <c r="F12" t="s">
        <v>415</v>
      </c>
    </row>
    <row r="13" spans="1:6" ht="12.75">
      <c r="A13" t="s">
        <v>12</v>
      </c>
      <c r="B13" s="1">
        <v>1</v>
      </c>
      <c r="C13" t="s">
        <v>13</v>
      </c>
      <c r="D13" t="s">
        <v>425</v>
      </c>
      <c r="E13" t="s">
        <v>215</v>
      </c>
      <c r="F13" t="s">
        <v>422</v>
      </c>
    </row>
    <row r="14" spans="1:6" ht="12.75">
      <c r="A14" t="s">
        <v>12</v>
      </c>
      <c r="B14" s="1">
        <v>1</v>
      </c>
      <c r="C14" t="s">
        <v>13</v>
      </c>
      <c r="D14" t="s">
        <v>257</v>
      </c>
      <c r="F14" t="s">
        <v>415</v>
      </c>
    </row>
    <row r="15" spans="1:6" ht="12.75">
      <c r="A15" t="s">
        <v>12</v>
      </c>
      <c r="B15" s="1">
        <v>2</v>
      </c>
      <c r="C15" t="s">
        <v>16</v>
      </c>
      <c r="D15" t="s">
        <v>297</v>
      </c>
      <c r="E15" t="s">
        <v>215</v>
      </c>
      <c r="F15" t="s">
        <v>422</v>
      </c>
    </row>
    <row r="16" spans="1:6" ht="12.75">
      <c r="A16" t="s">
        <v>12</v>
      </c>
      <c r="B16" s="1">
        <v>1</v>
      </c>
      <c r="C16" t="s">
        <v>16</v>
      </c>
      <c r="D16" t="s">
        <v>254</v>
      </c>
      <c r="F16" t="s">
        <v>422</v>
      </c>
    </row>
    <row r="17" spans="1:6" ht="12.75">
      <c r="A17" t="s">
        <v>12</v>
      </c>
      <c r="B17" s="1">
        <v>1</v>
      </c>
      <c r="C17" t="s">
        <v>16</v>
      </c>
      <c r="D17" t="s">
        <v>416</v>
      </c>
      <c r="E17" t="s">
        <v>249</v>
      </c>
      <c r="F17" t="s">
        <v>415</v>
      </c>
    </row>
    <row r="18" spans="1:6" ht="12.75">
      <c r="A18" t="s">
        <v>12</v>
      </c>
      <c r="B18" s="1">
        <v>2</v>
      </c>
      <c r="C18" t="s">
        <v>16</v>
      </c>
      <c r="D18" t="s">
        <v>242</v>
      </c>
      <c r="E18" t="s">
        <v>215</v>
      </c>
      <c r="F18" t="s">
        <v>422</v>
      </c>
    </row>
    <row r="19" spans="1:6" ht="12.75">
      <c r="A19" t="s">
        <v>17</v>
      </c>
      <c r="B19" s="1">
        <v>1</v>
      </c>
      <c r="C19" t="s">
        <v>18</v>
      </c>
      <c r="D19" t="s">
        <v>245</v>
      </c>
      <c r="E19" t="s">
        <v>215</v>
      </c>
      <c r="F19" t="s">
        <v>422</v>
      </c>
    </row>
    <row r="20" spans="1:6" ht="12.75">
      <c r="A20" t="s">
        <v>19</v>
      </c>
      <c r="B20" s="1">
        <v>1</v>
      </c>
      <c r="C20" t="s">
        <v>20</v>
      </c>
      <c r="D20" t="s">
        <v>245</v>
      </c>
      <c r="E20" t="s">
        <v>215</v>
      </c>
      <c r="F20" t="s">
        <v>422</v>
      </c>
    </row>
    <row r="21" spans="1:6" ht="12.75">
      <c r="A21" t="s">
        <v>19</v>
      </c>
      <c r="B21" s="1">
        <v>1</v>
      </c>
      <c r="C21" t="s">
        <v>20</v>
      </c>
      <c r="D21" t="s">
        <v>426</v>
      </c>
      <c r="E21" t="s">
        <v>218</v>
      </c>
      <c r="F21" t="s">
        <v>422</v>
      </c>
    </row>
    <row r="22" spans="1:6" ht="12.75">
      <c r="A22" t="s">
        <v>19</v>
      </c>
      <c r="B22" s="1">
        <v>1</v>
      </c>
      <c r="C22" t="s">
        <v>20</v>
      </c>
      <c r="D22" t="s">
        <v>263</v>
      </c>
      <c r="E22" t="s">
        <v>215</v>
      </c>
      <c r="F22" t="s">
        <v>422</v>
      </c>
    </row>
    <row r="23" spans="1:6" ht="12.75">
      <c r="A23" t="s">
        <v>19</v>
      </c>
      <c r="B23" s="1">
        <v>1</v>
      </c>
      <c r="C23" t="s">
        <v>20</v>
      </c>
      <c r="F23" t="s">
        <v>422</v>
      </c>
    </row>
    <row r="24" spans="1:6" ht="12.75">
      <c r="A24" t="s">
        <v>21</v>
      </c>
      <c r="B24" s="1">
        <v>4</v>
      </c>
      <c r="C24" t="s">
        <v>22</v>
      </c>
      <c r="D24" t="s">
        <v>245</v>
      </c>
      <c r="F24" t="s">
        <v>415</v>
      </c>
    </row>
    <row r="25" spans="1:6" ht="12.75">
      <c r="A25" t="s">
        <v>21</v>
      </c>
      <c r="B25" s="1">
        <v>6</v>
      </c>
      <c r="C25" t="s">
        <v>22</v>
      </c>
      <c r="D25" t="s">
        <v>245</v>
      </c>
      <c r="E25" t="s">
        <v>215</v>
      </c>
      <c r="F25" t="s">
        <v>415</v>
      </c>
    </row>
    <row r="26" spans="1:6" ht="12.75">
      <c r="A26" t="s">
        <v>21</v>
      </c>
      <c r="B26" s="1">
        <v>2</v>
      </c>
      <c r="C26" t="s">
        <v>22</v>
      </c>
      <c r="D26" t="s">
        <v>245</v>
      </c>
      <c r="F26" t="s">
        <v>422</v>
      </c>
    </row>
    <row r="27" spans="1:6" ht="12.75">
      <c r="A27" t="s">
        <v>21</v>
      </c>
      <c r="B27" s="1">
        <v>2</v>
      </c>
      <c r="C27" t="s">
        <v>22</v>
      </c>
      <c r="D27" t="s">
        <v>245</v>
      </c>
      <c r="E27" t="s">
        <v>215</v>
      </c>
      <c r="F27" t="s">
        <v>422</v>
      </c>
    </row>
    <row r="28" spans="1:6" ht="12.75">
      <c r="A28" t="s">
        <v>21</v>
      </c>
      <c r="B28" s="1">
        <v>1</v>
      </c>
      <c r="C28" t="s">
        <v>22</v>
      </c>
      <c r="D28" t="s">
        <v>245</v>
      </c>
      <c r="E28" t="s">
        <v>215</v>
      </c>
      <c r="F28" t="s">
        <v>6</v>
      </c>
    </row>
    <row r="29" spans="1:6" ht="12.75">
      <c r="A29" t="s">
        <v>21</v>
      </c>
      <c r="B29" s="1">
        <v>1</v>
      </c>
      <c r="C29" t="s">
        <v>22</v>
      </c>
      <c r="D29" t="s">
        <v>227</v>
      </c>
      <c r="F29" t="s">
        <v>422</v>
      </c>
    </row>
    <row r="30" spans="1:6" ht="12.75">
      <c r="A30" t="s">
        <v>21</v>
      </c>
      <c r="B30" s="1">
        <v>1</v>
      </c>
      <c r="C30" t="s">
        <v>22</v>
      </c>
      <c r="D30" t="s">
        <v>417</v>
      </c>
      <c r="E30" t="s">
        <v>218</v>
      </c>
      <c r="F30" t="s">
        <v>415</v>
      </c>
    </row>
    <row r="31" spans="1:6" ht="12.75">
      <c r="A31" t="s">
        <v>21</v>
      </c>
      <c r="B31" s="1">
        <v>1</v>
      </c>
      <c r="C31" t="s">
        <v>22</v>
      </c>
      <c r="D31" t="s">
        <v>427</v>
      </c>
      <c r="E31" t="s">
        <v>215</v>
      </c>
      <c r="F31" t="s">
        <v>422</v>
      </c>
    </row>
    <row r="32" spans="1:6" ht="12.75">
      <c r="A32" t="s">
        <v>21</v>
      </c>
      <c r="B32" s="1">
        <v>2</v>
      </c>
      <c r="C32" t="s">
        <v>22</v>
      </c>
      <c r="D32" t="s">
        <v>242</v>
      </c>
      <c r="E32" t="s">
        <v>215</v>
      </c>
      <c r="F32" t="s">
        <v>415</v>
      </c>
    </row>
    <row r="33" spans="1:6" ht="12.75">
      <c r="A33" t="s">
        <v>23</v>
      </c>
      <c r="B33" s="1">
        <v>2</v>
      </c>
      <c r="C33" t="s">
        <v>24</v>
      </c>
      <c r="D33" t="s">
        <v>267</v>
      </c>
      <c r="E33" t="s">
        <v>215</v>
      </c>
      <c r="F33" t="s">
        <v>422</v>
      </c>
    </row>
    <row r="34" spans="1:6" ht="12.75">
      <c r="A34" t="s">
        <v>23</v>
      </c>
      <c r="B34" s="1">
        <v>1</v>
      </c>
      <c r="C34" t="s">
        <v>24</v>
      </c>
      <c r="D34" t="s">
        <v>336</v>
      </c>
      <c r="E34" t="s">
        <v>215</v>
      </c>
      <c r="F34" t="s">
        <v>6</v>
      </c>
    </row>
    <row r="35" spans="1:6" ht="12.75">
      <c r="A35" t="s">
        <v>23</v>
      </c>
      <c r="B35" s="1">
        <v>2</v>
      </c>
      <c r="C35" t="s">
        <v>24</v>
      </c>
      <c r="D35" t="s">
        <v>338</v>
      </c>
      <c r="E35" t="s">
        <v>215</v>
      </c>
      <c r="F35" t="s">
        <v>6</v>
      </c>
    </row>
    <row r="36" spans="1:6" ht="12.75">
      <c r="A36" t="s">
        <v>23</v>
      </c>
      <c r="B36" s="1">
        <v>1</v>
      </c>
      <c r="C36" t="s">
        <v>24</v>
      </c>
      <c r="D36" t="s">
        <v>338</v>
      </c>
      <c r="E36" t="s">
        <v>249</v>
      </c>
      <c r="F36" t="s">
        <v>6</v>
      </c>
    </row>
    <row r="37" spans="1:6" ht="12.75">
      <c r="A37" t="s">
        <v>23</v>
      </c>
      <c r="B37" s="1">
        <v>1</v>
      </c>
      <c r="C37" t="s">
        <v>24</v>
      </c>
      <c r="D37" t="s">
        <v>322</v>
      </c>
      <c r="E37" t="s">
        <v>218</v>
      </c>
      <c r="F37" t="s">
        <v>415</v>
      </c>
    </row>
    <row r="38" spans="1:6" ht="12.75">
      <c r="A38" t="s">
        <v>23</v>
      </c>
      <c r="B38" s="1">
        <v>1</v>
      </c>
      <c r="C38" t="s">
        <v>24</v>
      </c>
      <c r="D38" t="s">
        <v>365</v>
      </c>
      <c r="E38" t="s">
        <v>218</v>
      </c>
      <c r="F38" t="s">
        <v>6</v>
      </c>
    </row>
    <row r="39" spans="1:6" ht="12.75">
      <c r="A39" t="s">
        <v>25</v>
      </c>
      <c r="B39" s="1">
        <v>1</v>
      </c>
      <c r="C39" t="s">
        <v>27</v>
      </c>
      <c r="D39" t="s">
        <v>270</v>
      </c>
      <c r="E39" t="s">
        <v>215</v>
      </c>
      <c r="F39" t="s">
        <v>6</v>
      </c>
    </row>
    <row r="40" spans="1:6" ht="12.75">
      <c r="A40" t="s">
        <v>25</v>
      </c>
      <c r="B40" s="1">
        <v>1</v>
      </c>
      <c r="C40" t="s">
        <v>231</v>
      </c>
      <c r="D40" t="s">
        <v>270</v>
      </c>
      <c r="E40" t="s">
        <v>215</v>
      </c>
      <c r="F40" t="s">
        <v>415</v>
      </c>
    </row>
    <row r="41" spans="1:6" ht="12.75">
      <c r="A41" t="s">
        <v>25</v>
      </c>
      <c r="B41" s="1">
        <v>10</v>
      </c>
      <c r="C41" t="s">
        <v>231</v>
      </c>
      <c r="D41" t="s">
        <v>270</v>
      </c>
      <c r="E41" t="s">
        <v>215</v>
      </c>
      <c r="F41" t="s">
        <v>6</v>
      </c>
    </row>
    <row r="42" spans="1:6" ht="12.75">
      <c r="A42" t="s">
        <v>25</v>
      </c>
      <c r="B42" s="1">
        <v>1</v>
      </c>
      <c r="C42" t="s">
        <v>231</v>
      </c>
      <c r="D42" t="s">
        <v>270</v>
      </c>
      <c r="E42" t="s">
        <v>215</v>
      </c>
      <c r="F42" t="s">
        <v>6</v>
      </c>
    </row>
    <row r="43" spans="1:6" ht="12.75">
      <c r="A43" t="s">
        <v>25</v>
      </c>
      <c r="B43" s="1">
        <v>1</v>
      </c>
      <c r="C43" t="s">
        <v>231</v>
      </c>
      <c r="D43" t="s">
        <v>270</v>
      </c>
      <c r="E43" t="s">
        <v>215</v>
      </c>
      <c r="F43" t="s">
        <v>6</v>
      </c>
    </row>
    <row r="44" spans="1:6" ht="12.75">
      <c r="A44" t="s">
        <v>25</v>
      </c>
      <c r="B44" s="1">
        <v>3</v>
      </c>
      <c r="C44" t="s">
        <v>231</v>
      </c>
      <c r="D44" t="s">
        <v>270</v>
      </c>
      <c r="F44" t="s">
        <v>6</v>
      </c>
    </row>
    <row r="45" spans="1:6" ht="12.75">
      <c r="A45" t="s">
        <v>25</v>
      </c>
      <c r="B45" s="1">
        <v>1</v>
      </c>
      <c r="C45" t="s">
        <v>234</v>
      </c>
      <c r="D45" t="s">
        <v>270</v>
      </c>
      <c r="E45" t="s">
        <v>215</v>
      </c>
      <c r="F45" t="s">
        <v>6</v>
      </c>
    </row>
    <row r="46" spans="1:6" ht="12.75">
      <c r="A46" t="s">
        <v>25</v>
      </c>
      <c r="B46" s="1">
        <v>1</v>
      </c>
      <c r="C46" t="s">
        <v>234</v>
      </c>
      <c r="D46" t="s">
        <v>270</v>
      </c>
      <c r="E46" t="s">
        <v>215</v>
      </c>
      <c r="F46" t="s">
        <v>415</v>
      </c>
    </row>
    <row r="47" spans="1:6" ht="12.75">
      <c r="A47" t="s">
        <v>25</v>
      </c>
      <c r="B47" s="1">
        <v>10</v>
      </c>
      <c r="C47" t="s">
        <v>234</v>
      </c>
      <c r="D47" t="s">
        <v>270</v>
      </c>
      <c r="E47" t="s">
        <v>215</v>
      </c>
      <c r="F47" t="s">
        <v>6</v>
      </c>
    </row>
    <row r="48" spans="1:6" ht="12.75">
      <c r="A48" t="s">
        <v>25</v>
      </c>
      <c r="B48" s="1">
        <v>1</v>
      </c>
      <c r="C48" t="s">
        <v>234</v>
      </c>
      <c r="D48" t="s">
        <v>270</v>
      </c>
      <c r="E48" t="s">
        <v>215</v>
      </c>
      <c r="F48" t="s">
        <v>6</v>
      </c>
    </row>
    <row r="49" spans="1:6" ht="12.75">
      <c r="A49" t="s">
        <v>25</v>
      </c>
      <c r="B49" s="1">
        <v>1</v>
      </c>
      <c r="C49" t="s">
        <v>234</v>
      </c>
      <c r="D49" t="s">
        <v>270</v>
      </c>
      <c r="E49" t="s">
        <v>215</v>
      </c>
      <c r="F49" t="s">
        <v>422</v>
      </c>
    </row>
    <row r="50" spans="1:6" ht="12.75">
      <c r="A50" t="s">
        <v>25</v>
      </c>
      <c r="B50" s="1">
        <v>1</v>
      </c>
      <c r="C50" t="s">
        <v>234</v>
      </c>
      <c r="D50" t="s">
        <v>270</v>
      </c>
      <c r="E50" t="s">
        <v>215</v>
      </c>
      <c r="F50" t="s">
        <v>6</v>
      </c>
    </row>
    <row r="51" spans="1:6" ht="12.75">
      <c r="A51" t="s">
        <v>25</v>
      </c>
      <c r="B51" s="1">
        <v>2</v>
      </c>
      <c r="C51" t="s">
        <v>234</v>
      </c>
      <c r="D51" t="s">
        <v>270</v>
      </c>
      <c r="F51" t="s">
        <v>6</v>
      </c>
    </row>
    <row r="52" spans="1:6" ht="12.75">
      <c r="A52" t="s">
        <v>30</v>
      </c>
      <c r="B52" s="1">
        <v>1</v>
      </c>
      <c r="C52" t="s">
        <v>31</v>
      </c>
      <c r="D52" t="s">
        <v>263</v>
      </c>
      <c r="E52" t="s">
        <v>215</v>
      </c>
      <c r="F52" t="s">
        <v>415</v>
      </c>
    </row>
    <row r="53" spans="1:6" ht="12.75">
      <c r="A53" t="s">
        <v>30</v>
      </c>
      <c r="B53" s="1">
        <v>1</v>
      </c>
      <c r="C53" t="s">
        <v>31</v>
      </c>
      <c r="D53" t="s">
        <v>279</v>
      </c>
      <c r="E53" t="s">
        <v>215</v>
      </c>
      <c r="F53" t="s">
        <v>415</v>
      </c>
    </row>
    <row r="54" spans="1:6" ht="12.75">
      <c r="A54" t="s">
        <v>30</v>
      </c>
      <c r="B54" s="1">
        <v>1</v>
      </c>
      <c r="C54" t="s">
        <v>31</v>
      </c>
      <c r="E54" t="s">
        <v>218</v>
      </c>
      <c r="F54" t="s">
        <v>6</v>
      </c>
    </row>
    <row r="55" spans="1:6" ht="12.75">
      <c r="A55" t="s">
        <v>30</v>
      </c>
      <c r="B55" s="1">
        <v>1</v>
      </c>
      <c r="C55" t="s">
        <v>32</v>
      </c>
      <c r="D55" t="s">
        <v>418</v>
      </c>
      <c r="E55" t="s">
        <v>218</v>
      </c>
      <c r="F55" t="s">
        <v>415</v>
      </c>
    </row>
    <row r="56" spans="1:6" ht="12.75">
      <c r="A56" t="s">
        <v>30</v>
      </c>
      <c r="B56" s="1">
        <v>2</v>
      </c>
      <c r="C56" t="s">
        <v>32</v>
      </c>
      <c r="D56" t="s">
        <v>418</v>
      </c>
      <c r="E56" t="s">
        <v>218</v>
      </c>
      <c r="F56" t="s">
        <v>6</v>
      </c>
    </row>
    <row r="57" spans="1:6" ht="12.75">
      <c r="A57" t="s">
        <v>30</v>
      </c>
      <c r="B57" s="1">
        <v>1</v>
      </c>
      <c r="C57" t="s">
        <v>32</v>
      </c>
      <c r="D57" t="s">
        <v>263</v>
      </c>
      <c r="E57" t="s">
        <v>392</v>
      </c>
      <c r="F57" t="s">
        <v>6</v>
      </c>
    </row>
    <row r="58" spans="1:6" ht="12.75">
      <c r="A58" t="s">
        <v>30</v>
      </c>
      <c r="B58" s="1">
        <v>2</v>
      </c>
      <c r="C58" t="s">
        <v>33</v>
      </c>
      <c r="D58" t="s">
        <v>275</v>
      </c>
      <c r="E58" t="s">
        <v>232</v>
      </c>
      <c r="F58" t="s">
        <v>6</v>
      </c>
    </row>
    <row r="59" spans="1:6" ht="12.75">
      <c r="A59" t="s">
        <v>30</v>
      </c>
      <c r="B59" s="1">
        <v>1</v>
      </c>
      <c r="C59" t="s">
        <v>33</v>
      </c>
      <c r="D59" t="s">
        <v>457</v>
      </c>
      <c r="E59" t="s">
        <v>218</v>
      </c>
      <c r="F59" t="s">
        <v>6</v>
      </c>
    </row>
    <row r="60" spans="1:6" ht="12.75">
      <c r="A60" t="s">
        <v>30</v>
      </c>
      <c r="B60" s="1">
        <v>1</v>
      </c>
      <c r="C60" t="s">
        <v>33</v>
      </c>
      <c r="D60" t="s">
        <v>458</v>
      </c>
      <c r="E60" t="s">
        <v>218</v>
      </c>
      <c r="F60" t="s">
        <v>6</v>
      </c>
    </row>
    <row r="61" spans="1:6" ht="12.75">
      <c r="A61" t="s">
        <v>30</v>
      </c>
      <c r="B61" s="1">
        <v>1</v>
      </c>
      <c r="C61" t="s">
        <v>33</v>
      </c>
      <c r="D61" t="s">
        <v>375</v>
      </c>
      <c r="E61" t="s">
        <v>215</v>
      </c>
      <c r="F61" t="s">
        <v>422</v>
      </c>
    </row>
    <row r="62" spans="1:6" ht="12.75">
      <c r="A62" t="s">
        <v>30</v>
      </c>
      <c r="B62" s="1">
        <v>1</v>
      </c>
      <c r="C62" t="s">
        <v>33</v>
      </c>
      <c r="D62" t="s">
        <v>394</v>
      </c>
      <c r="E62" t="s">
        <v>232</v>
      </c>
      <c r="F62" t="s">
        <v>6</v>
      </c>
    </row>
    <row r="63" spans="1:6" ht="12.75">
      <c r="A63" t="s">
        <v>30</v>
      </c>
      <c r="B63" s="1">
        <v>1</v>
      </c>
      <c r="C63" t="s">
        <v>33</v>
      </c>
      <c r="D63" t="s">
        <v>263</v>
      </c>
      <c r="E63" t="s">
        <v>392</v>
      </c>
      <c r="F63" t="s">
        <v>415</v>
      </c>
    </row>
    <row r="64" spans="1:6" ht="12.75">
      <c r="A64" t="s">
        <v>30</v>
      </c>
      <c r="B64" s="1">
        <v>1</v>
      </c>
      <c r="C64" t="s">
        <v>33</v>
      </c>
      <c r="D64" t="s">
        <v>237</v>
      </c>
      <c r="E64" t="s">
        <v>218</v>
      </c>
      <c r="F64" t="s">
        <v>6</v>
      </c>
    </row>
    <row r="65" spans="1:6" ht="12.75">
      <c r="A65" t="s">
        <v>30</v>
      </c>
      <c r="B65" s="1">
        <v>2</v>
      </c>
      <c r="C65" t="s">
        <v>34</v>
      </c>
      <c r="D65" t="s">
        <v>463</v>
      </c>
      <c r="E65" t="s">
        <v>249</v>
      </c>
      <c r="F65" t="s">
        <v>6</v>
      </c>
    </row>
    <row r="66" spans="1:6" ht="12.75">
      <c r="A66" t="s">
        <v>30</v>
      </c>
      <c r="B66" s="1">
        <v>1</v>
      </c>
      <c r="C66" t="s">
        <v>34</v>
      </c>
      <c r="D66" t="s">
        <v>459</v>
      </c>
      <c r="E66" t="s">
        <v>232</v>
      </c>
      <c r="F66" t="s">
        <v>6</v>
      </c>
    </row>
    <row r="67" spans="1:6" ht="12.75">
      <c r="A67" t="s">
        <v>30</v>
      </c>
      <c r="B67" s="1">
        <v>2</v>
      </c>
      <c r="C67" t="s">
        <v>34</v>
      </c>
      <c r="D67" t="s">
        <v>460</v>
      </c>
      <c r="E67" t="s">
        <v>232</v>
      </c>
      <c r="F67" t="s">
        <v>6</v>
      </c>
    </row>
    <row r="68" spans="1:6" ht="12.75">
      <c r="A68" t="s">
        <v>30</v>
      </c>
      <c r="B68" s="1">
        <v>2</v>
      </c>
      <c r="C68" t="s">
        <v>34</v>
      </c>
      <c r="D68" t="s">
        <v>337</v>
      </c>
      <c r="E68" t="s">
        <v>215</v>
      </c>
      <c r="F68" t="s">
        <v>415</v>
      </c>
    </row>
    <row r="69" spans="1:6" ht="12.75">
      <c r="A69" t="s">
        <v>30</v>
      </c>
      <c r="B69" s="1">
        <v>1</v>
      </c>
      <c r="C69" t="s">
        <v>34</v>
      </c>
      <c r="D69" t="s">
        <v>346</v>
      </c>
      <c r="E69" t="s">
        <v>215</v>
      </c>
      <c r="F69" t="s">
        <v>415</v>
      </c>
    </row>
    <row r="70" spans="1:6" ht="12.75">
      <c r="A70" t="s">
        <v>30</v>
      </c>
      <c r="B70" s="1">
        <v>1</v>
      </c>
      <c r="C70" t="s">
        <v>34</v>
      </c>
      <c r="D70" t="s">
        <v>464</v>
      </c>
      <c r="E70" t="s">
        <v>249</v>
      </c>
      <c r="F70" t="s">
        <v>6</v>
      </c>
    </row>
    <row r="71" spans="1:6" ht="12.75">
      <c r="A71" t="s">
        <v>30</v>
      </c>
      <c r="B71" s="1">
        <v>1</v>
      </c>
      <c r="C71" t="s">
        <v>34</v>
      </c>
      <c r="D71" t="s">
        <v>461</v>
      </c>
      <c r="E71" t="s">
        <v>232</v>
      </c>
      <c r="F71" t="s">
        <v>6</v>
      </c>
    </row>
    <row r="72" spans="1:6" ht="12.75">
      <c r="A72" t="s">
        <v>30</v>
      </c>
      <c r="B72" s="1">
        <v>1</v>
      </c>
      <c r="C72" t="s">
        <v>34</v>
      </c>
      <c r="D72" t="s">
        <v>449</v>
      </c>
      <c r="F72" t="s">
        <v>6</v>
      </c>
    </row>
    <row r="73" spans="1:6" ht="12.75">
      <c r="A73" t="s">
        <v>30</v>
      </c>
      <c r="B73" s="1">
        <v>2</v>
      </c>
      <c r="C73" t="s">
        <v>34</v>
      </c>
      <c r="D73" t="s">
        <v>280</v>
      </c>
      <c r="E73" t="s">
        <v>215</v>
      </c>
      <c r="F73" t="s">
        <v>6</v>
      </c>
    </row>
    <row r="74" spans="1:6" ht="12.75">
      <c r="A74" t="s">
        <v>30</v>
      </c>
      <c r="B74" s="1">
        <v>1</v>
      </c>
      <c r="C74" t="s">
        <v>34</v>
      </c>
      <c r="D74" t="s">
        <v>465</v>
      </c>
      <c r="E74" t="s">
        <v>249</v>
      </c>
      <c r="F74" t="s">
        <v>6</v>
      </c>
    </row>
    <row r="75" spans="1:6" ht="12.75">
      <c r="A75" t="s">
        <v>30</v>
      </c>
      <c r="B75" s="1">
        <v>1</v>
      </c>
      <c r="C75" t="s">
        <v>34</v>
      </c>
      <c r="D75" t="s">
        <v>343</v>
      </c>
      <c r="E75" t="s">
        <v>218</v>
      </c>
      <c r="F75" t="s">
        <v>6</v>
      </c>
    </row>
    <row r="76" spans="1:6" ht="12.75">
      <c r="A76" t="s">
        <v>30</v>
      </c>
      <c r="B76" s="1">
        <v>1</v>
      </c>
      <c r="C76" t="s">
        <v>34</v>
      </c>
      <c r="D76" t="s">
        <v>462</v>
      </c>
      <c r="E76" t="s">
        <v>232</v>
      </c>
      <c r="F76" t="s">
        <v>6</v>
      </c>
    </row>
    <row r="77" spans="1:6" ht="12.75">
      <c r="A77" t="s">
        <v>30</v>
      </c>
      <c r="B77" s="1">
        <v>1</v>
      </c>
      <c r="C77" t="s">
        <v>35</v>
      </c>
      <c r="D77" t="s">
        <v>453</v>
      </c>
      <c r="E77" t="s">
        <v>218</v>
      </c>
      <c r="F77" t="s">
        <v>6</v>
      </c>
    </row>
    <row r="78" spans="1:6" ht="12.75">
      <c r="A78" t="s">
        <v>30</v>
      </c>
      <c r="B78" s="1">
        <v>1</v>
      </c>
      <c r="C78" t="s">
        <v>35</v>
      </c>
      <c r="D78" t="s">
        <v>466</v>
      </c>
      <c r="E78" t="s">
        <v>232</v>
      </c>
      <c r="F78" t="s">
        <v>6</v>
      </c>
    </row>
    <row r="79" spans="1:6" ht="12.75">
      <c r="A79" t="s">
        <v>30</v>
      </c>
      <c r="B79" s="1">
        <v>1</v>
      </c>
      <c r="C79" t="s">
        <v>35</v>
      </c>
      <c r="D79" t="s">
        <v>342</v>
      </c>
      <c r="E79" t="s">
        <v>215</v>
      </c>
      <c r="F79" t="s">
        <v>422</v>
      </c>
    </row>
    <row r="80" spans="1:6" ht="12.75">
      <c r="A80" t="s">
        <v>30</v>
      </c>
      <c r="B80" s="1">
        <v>1</v>
      </c>
      <c r="C80" t="s">
        <v>36</v>
      </c>
      <c r="D80" t="s">
        <v>419</v>
      </c>
      <c r="E80" t="s">
        <v>218</v>
      </c>
      <c r="F80" t="s">
        <v>415</v>
      </c>
    </row>
    <row r="81" spans="1:6" ht="12.75">
      <c r="A81" t="s">
        <v>30</v>
      </c>
      <c r="B81" s="1">
        <v>1</v>
      </c>
      <c r="C81" t="s">
        <v>36</v>
      </c>
      <c r="D81" t="s">
        <v>467</v>
      </c>
      <c r="E81" t="s">
        <v>232</v>
      </c>
      <c r="F81" t="s">
        <v>6</v>
      </c>
    </row>
    <row r="82" spans="1:6" ht="12.75">
      <c r="A82" t="s">
        <v>30</v>
      </c>
      <c r="B82" s="1">
        <v>2</v>
      </c>
      <c r="C82" t="s">
        <v>36</v>
      </c>
      <c r="D82" t="s">
        <v>468</v>
      </c>
      <c r="E82" t="s">
        <v>232</v>
      </c>
      <c r="F82" t="s">
        <v>6</v>
      </c>
    </row>
    <row r="83" spans="1:6" ht="12.75">
      <c r="A83" t="s">
        <v>30</v>
      </c>
      <c r="B83" s="1">
        <v>1</v>
      </c>
      <c r="C83" t="s">
        <v>36</v>
      </c>
      <c r="D83" t="s">
        <v>469</v>
      </c>
      <c r="E83" t="s">
        <v>215</v>
      </c>
      <c r="F83" t="s">
        <v>6</v>
      </c>
    </row>
    <row r="84" spans="1:6" ht="12.75">
      <c r="A84" t="s">
        <v>30</v>
      </c>
      <c r="B84" s="1">
        <v>1</v>
      </c>
      <c r="C84" t="s">
        <v>36</v>
      </c>
      <c r="D84" t="s">
        <v>284</v>
      </c>
      <c r="E84" t="s">
        <v>218</v>
      </c>
      <c r="F84" t="s">
        <v>422</v>
      </c>
    </row>
    <row r="85" spans="1:6" ht="12.75">
      <c r="A85" t="s">
        <v>30</v>
      </c>
      <c r="B85" s="1">
        <v>1</v>
      </c>
      <c r="C85" t="s">
        <v>36</v>
      </c>
      <c r="D85" t="s">
        <v>373</v>
      </c>
      <c r="E85" t="s">
        <v>232</v>
      </c>
      <c r="F85" t="s">
        <v>6</v>
      </c>
    </row>
    <row r="86" spans="1:6" ht="12.75">
      <c r="A86" t="s">
        <v>37</v>
      </c>
      <c r="B86" s="1">
        <v>1</v>
      </c>
      <c r="C86" t="s">
        <v>238</v>
      </c>
      <c r="D86" t="s">
        <v>428</v>
      </c>
      <c r="E86" t="s">
        <v>218</v>
      </c>
      <c r="F86" t="s">
        <v>422</v>
      </c>
    </row>
    <row r="87" spans="1:6" ht="12.75">
      <c r="A87" t="s">
        <v>37</v>
      </c>
      <c r="B87" s="1">
        <v>1</v>
      </c>
      <c r="C87" t="s">
        <v>238</v>
      </c>
      <c r="D87" t="s">
        <v>420</v>
      </c>
      <c r="E87" t="s">
        <v>218</v>
      </c>
      <c r="F87" t="s">
        <v>415</v>
      </c>
    </row>
    <row r="88" spans="1:6" ht="12.75">
      <c r="A88" t="s">
        <v>37</v>
      </c>
      <c r="B88" s="1">
        <v>1</v>
      </c>
      <c r="C88" t="s">
        <v>238</v>
      </c>
      <c r="D88" t="s">
        <v>263</v>
      </c>
      <c r="F88" t="s">
        <v>415</v>
      </c>
    </row>
    <row r="89" spans="1:6" ht="12.75">
      <c r="A89" t="s">
        <v>37</v>
      </c>
      <c r="B89" s="1">
        <v>1</v>
      </c>
      <c r="C89" t="s">
        <v>291</v>
      </c>
      <c r="D89" t="s">
        <v>343</v>
      </c>
      <c r="E89" t="s">
        <v>215</v>
      </c>
      <c r="F89" t="s">
        <v>6</v>
      </c>
    </row>
    <row r="90" spans="1:6" ht="12.75">
      <c r="A90" t="s">
        <v>37</v>
      </c>
      <c r="B90" s="1">
        <v>1</v>
      </c>
      <c r="C90" t="s">
        <v>291</v>
      </c>
      <c r="D90" t="s">
        <v>263</v>
      </c>
      <c r="E90" t="s">
        <v>218</v>
      </c>
      <c r="F90" t="s">
        <v>415</v>
      </c>
    </row>
    <row r="91" spans="1:6" ht="12.75">
      <c r="A91" t="s">
        <v>37</v>
      </c>
      <c r="B91" s="1">
        <v>1</v>
      </c>
      <c r="C91" t="s">
        <v>291</v>
      </c>
      <c r="D91" t="s">
        <v>263</v>
      </c>
      <c r="E91" t="s">
        <v>218</v>
      </c>
      <c r="F91" t="s">
        <v>422</v>
      </c>
    </row>
    <row r="92" spans="1:6" ht="12.75">
      <c r="A92" t="s">
        <v>37</v>
      </c>
      <c r="B92" s="1">
        <v>1</v>
      </c>
      <c r="C92" t="s">
        <v>291</v>
      </c>
      <c r="D92" t="s">
        <v>342</v>
      </c>
      <c r="E92" t="s">
        <v>215</v>
      </c>
      <c r="F92" t="s">
        <v>6</v>
      </c>
    </row>
    <row r="93" spans="1:6" ht="12.75">
      <c r="A93" t="s">
        <v>39</v>
      </c>
      <c r="B93" s="1">
        <v>1</v>
      </c>
      <c r="C93" t="s">
        <v>13</v>
      </c>
      <c r="D93" t="s">
        <v>244</v>
      </c>
      <c r="E93" t="s">
        <v>215</v>
      </c>
      <c r="F93" t="s">
        <v>415</v>
      </c>
    </row>
    <row r="94" spans="1:6" ht="12.75">
      <c r="A94" t="s">
        <v>39</v>
      </c>
      <c r="B94" s="1">
        <v>1</v>
      </c>
      <c r="C94" t="s">
        <v>13</v>
      </c>
      <c r="D94" t="s">
        <v>257</v>
      </c>
      <c r="E94" t="s">
        <v>215</v>
      </c>
      <c r="F94" t="s">
        <v>422</v>
      </c>
    </row>
    <row r="95" spans="1:6" ht="12.75">
      <c r="A95" t="s">
        <v>39</v>
      </c>
      <c r="B95" s="1">
        <v>1</v>
      </c>
      <c r="C95" t="s">
        <v>13</v>
      </c>
      <c r="D95" t="s">
        <v>429</v>
      </c>
      <c r="F95" t="s">
        <v>422</v>
      </c>
    </row>
    <row r="96" spans="1:6" ht="12.75">
      <c r="A96" t="s">
        <v>39</v>
      </c>
      <c r="B96" s="1">
        <v>1</v>
      </c>
      <c r="C96" t="s">
        <v>13</v>
      </c>
      <c r="D96" t="s">
        <v>421</v>
      </c>
      <c r="F96" t="s">
        <v>415</v>
      </c>
    </row>
    <row r="97" spans="1:6" ht="12.75">
      <c r="A97" t="s">
        <v>39</v>
      </c>
      <c r="B97" s="1">
        <v>1</v>
      </c>
      <c r="C97" t="s">
        <v>13</v>
      </c>
      <c r="D97" t="s">
        <v>430</v>
      </c>
      <c r="F97" t="s">
        <v>422</v>
      </c>
    </row>
    <row r="98" spans="1:6" ht="12.75">
      <c r="A98" t="s">
        <v>39</v>
      </c>
      <c r="B98" s="1">
        <v>1</v>
      </c>
      <c r="C98" t="s">
        <v>13</v>
      </c>
      <c r="D98" t="s">
        <v>255</v>
      </c>
      <c r="E98" t="s">
        <v>215</v>
      </c>
      <c r="F98" t="s">
        <v>422</v>
      </c>
    </row>
    <row r="99" spans="1:6" ht="12.75">
      <c r="A99" t="s">
        <v>39</v>
      </c>
      <c r="B99" s="1">
        <v>1</v>
      </c>
      <c r="C99" t="s">
        <v>13</v>
      </c>
      <c r="D99" t="s">
        <v>255</v>
      </c>
      <c r="F99" t="s">
        <v>6</v>
      </c>
    </row>
    <row r="100" spans="1:6" ht="12.75">
      <c r="A100" t="s">
        <v>39</v>
      </c>
      <c r="B100" s="1">
        <v>1</v>
      </c>
      <c r="C100" t="s">
        <v>13</v>
      </c>
      <c r="D100" t="s">
        <v>223</v>
      </c>
      <c r="F100" t="s">
        <v>415</v>
      </c>
    </row>
    <row r="101" spans="1:6" ht="12.75">
      <c r="A101" t="s">
        <v>39</v>
      </c>
      <c r="B101" s="1">
        <v>1</v>
      </c>
      <c r="C101" t="s">
        <v>16</v>
      </c>
      <c r="D101" t="s">
        <v>297</v>
      </c>
      <c r="F101" t="s">
        <v>422</v>
      </c>
    </row>
    <row r="102" spans="1:6" ht="12.75">
      <c r="A102" t="s">
        <v>39</v>
      </c>
      <c r="B102" s="1">
        <v>1</v>
      </c>
      <c r="C102" t="s">
        <v>16</v>
      </c>
      <c r="D102" t="s">
        <v>364</v>
      </c>
      <c r="F102" t="s">
        <v>422</v>
      </c>
    </row>
    <row r="103" spans="1:6" ht="12.75">
      <c r="A103" t="s">
        <v>39</v>
      </c>
      <c r="B103" s="1">
        <v>2</v>
      </c>
      <c r="C103" t="s">
        <v>16</v>
      </c>
      <c r="D103" t="s">
        <v>242</v>
      </c>
      <c r="E103" t="s">
        <v>215</v>
      </c>
      <c r="F103" t="s">
        <v>415</v>
      </c>
    </row>
    <row r="104" spans="1:6" ht="12.75">
      <c r="A104" t="s">
        <v>39</v>
      </c>
      <c r="B104" s="1">
        <v>1</v>
      </c>
      <c r="C104" t="s">
        <v>40</v>
      </c>
      <c r="D104" t="s">
        <v>244</v>
      </c>
      <c r="E104" t="s">
        <v>215</v>
      </c>
      <c r="F104" t="s">
        <v>415</v>
      </c>
    </row>
    <row r="105" spans="1:6" ht="12.75">
      <c r="A105" t="s">
        <v>39</v>
      </c>
      <c r="B105" s="1">
        <v>1</v>
      </c>
      <c r="C105" t="s">
        <v>40</v>
      </c>
      <c r="D105" t="s">
        <v>244</v>
      </c>
      <c r="F105" t="s">
        <v>422</v>
      </c>
    </row>
    <row r="106" spans="1:6" ht="12.75">
      <c r="A106" t="s">
        <v>39</v>
      </c>
      <c r="B106" s="1">
        <v>1</v>
      </c>
      <c r="C106" t="s">
        <v>40</v>
      </c>
      <c r="D106" t="s">
        <v>244</v>
      </c>
      <c r="E106" t="s">
        <v>215</v>
      </c>
      <c r="F106" t="s">
        <v>422</v>
      </c>
    </row>
    <row r="107" spans="1:6" ht="12.75">
      <c r="A107" t="s">
        <v>39</v>
      </c>
      <c r="B107" s="1">
        <v>1</v>
      </c>
      <c r="C107" t="s">
        <v>40</v>
      </c>
      <c r="D107" t="s">
        <v>255</v>
      </c>
      <c r="F107" t="s">
        <v>6</v>
      </c>
    </row>
    <row r="109" ht="12.75">
      <c r="B109" s="4">
        <f>SUM(B4:B108)</f>
        <v>148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2" fitToWidth="1" horizontalDpi="600" verticalDpi="600" orientation="portrait" paperSize="9" scale="75" r:id="rId1"/>
  <headerFooter alignWithMargins="0">
    <oddHeader>&amp;C&amp;"Arial,Fett"&amp;12&amp;EZuordnung von Hilfen zu den Trägern - RSD D - April 2006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10" max="10" width="10.140625" style="0" bestFit="1" customWidth="1"/>
    <col min="12" max="12" width="11.7109375" style="0" bestFit="1" customWidth="1"/>
    <col min="14" max="14" width="11.7109375" style="0" bestFit="1" customWidth="1"/>
    <col min="16" max="16" width="10.140625" style="0" bestFit="1" customWidth="1"/>
  </cols>
  <sheetData>
    <row r="1" spans="1:18" ht="12.75">
      <c r="A1" s="3" t="s">
        <v>66</v>
      </c>
      <c r="B1" s="3" t="s">
        <v>68</v>
      </c>
      <c r="C1" s="4" t="s">
        <v>69</v>
      </c>
      <c r="D1" s="4" t="s">
        <v>70</v>
      </c>
      <c r="E1" s="3" t="s">
        <v>72</v>
      </c>
      <c r="F1" s="3" t="s">
        <v>71</v>
      </c>
      <c r="H1" s="12" t="s">
        <v>151</v>
      </c>
      <c r="I1" t="s">
        <v>152</v>
      </c>
      <c r="J1" s="12" t="s">
        <v>151</v>
      </c>
      <c r="K1" t="s">
        <v>152</v>
      </c>
      <c r="L1" s="12" t="s">
        <v>151</v>
      </c>
      <c r="M1" t="s">
        <v>152</v>
      </c>
      <c r="N1" s="12" t="s">
        <v>151</v>
      </c>
      <c r="O1" t="s">
        <v>152</v>
      </c>
      <c r="P1" s="12" t="s">
        <v>151</v>
      </c>
      <c r="Q1" t="s">
        <v>152</v>
      </c>
      <c r="R1" s="3" t="s">
        <v>152</v>
      </c>
    </row>
    <row r="2" spans="1:18" ht="12.75">
      <c r="A2" s="3"/>
      <c r="B2" s="3"/>
      <c r="C2" s="4"/>
      <c r="H2" s="12" t="s">
        <v>153</v>
      </c>
      <c r="I2" t="s">
        <v>154</v>
      </c>
      <c r="J2" s="12" t="s">
        <v>153</v>
      </c>
      <c r="K2" t="s">
        <v>154</v>
      </c>
      <c r="L2" s="12" t="s">
        <v>153</v>
      </c>
      <c r="M2" t="s">
        <v>154</v>
      </c>
      <c r="N2" s="12" t="s">
        <v>153</v>
      </c>
      <c r="O2" t="s">
        <v>154</v>
      </c>
      <c r="P2" s="12" t="s">
        <v>153</v>
      </c>
      <c r="Q2" t="s">
        <v>154</v>
      </c>
      <c r="R2" s="3" t="s">
        <v>154</v>
      </c>
    </row>
    <row r="3" spans="1:18" ht="12" customHeight="1">
      <c r="A3" s="3"/>
      <c r="B3" s="3"/>
      <c r="C3" s="4"/>
      <c r="F3" s="6">
        <v>4</v>
      </c>
      <c r="I3" s="22" t="s">
        <v>2</v>
      </c>
      <c r="J3" s="2"/>
      <c r="K3" s="22" t="s">
        <v>155</v>
      </c>
      <c r="L3" s="2"/>
      <c r="M3" s="22" t="s">
        <v>156</v>
      </c>
      <c r="N3" s="2"/>
      <c r="O3" s="22" t="s">
        <v>157</v>
      </c>
      <c r="P3" s="2"/>
      <c r="Q3" s="22" t="s">
        <v>158</v>
      </c>
      <c r="R3" s="3" t="s">
        <v>159</v>
      </c>
    </row>
    <row r="4" spans="1:18" ht="12.75">
      <c r="A4" t="s">
        <v>41</v>
      </c>
      <c r="C4" s="13">
        <f>SUM(BLB!I4+'RSD A'!I4+'RSD B'!I4+'RSD C'!I4+'RSD D'!I4)</f>
        <v>0</v>
      </c>
      <c r="D4" s="1">
        <f>SUM(Gesamtübersicht!D4)</f>
        <v>0</v>
      </c>
      <c r="E4" s="7"/>
      <c r="H4" s="21">
        <v>0</v>
      </c>
      <c r="I4" s="7">
        <f>SUM(H4+BLB!I4)</f>
        <v>0</v>
      </c>
      <c r="J4" s="21">
        <v>0</v>
      </c>
      <c r="K4" s="7">
        <f>SUM(J4+'RSD A'!I4)</f>
        <v>0</v>
      </c>
      <c r="L4" s="21">
        <v>0</v>
      </c>
      <c r="M4" s="7">
        <f>SUM(L4+'RSD B'!I4)</f>
        <v>0</v>
      </c>
      <c r="N4" s="21">
        <v>0</v>
      </c>
      <c r="O4" s="7">
        <f>SUM(N4+'RSD C'!I4)</f>
        <v>0</v>
      </c>
      <c r="P4" s="21">
        <v>0</v>
      </c>
      <c r="Q4" s="7">
        <f>SUM(P4+'RSD D'!I4)</f>
        <v>0</v>
      </c>
      <c r="R4" s="18">
        <f>SUM(I4+K4+M4+O4+Q4)</f>
        <v>0</v>
      </c>
    </row>
    <row r="5" spans="1:18" ht="12.75">
      <c r="A5" t="s">
        <v>42</v>
      </c>
      <c r="C5" s="13">
        <f>SUM(BLB!I5+'RSD A'!I5+'RSD B'!I5+'RSD C'!I5+'RSD D'!I5)</f>
        <v>42653.61</v>
      </c>
      <c r="D5" s="1">
        <f>SUM(Gesamtübersicht!D5)</f>
        <v>29</v>
      </c>
      <c r="E5" s="7">
        <f aca="true" t="shared" si="0" ref="E5:E47">SUM(C5/D5)</f>
        <v>1470.8141379310346</v>
      </c>
      <c r="H5" s="21">
        <v>0</v>
      </c>
      <c r="I5" s="7">
        <f>SUM(H5+BLB!I5)</f>
        <v>0</v>
      </c>
      <c r="J5" s="21">
        <v>5375.92</v>
      </c>
      <c r="K5" s="7">
        <f>SUM(J5+'RSD A'!I5)</f>
        <v>9327.15</v>
      </c>
      <c r="L5" s="21">
        <v>22897.35</v>
      </c>
      <c r="M5" s="7">
        <f>SUM(L5+'RSD B'!I5)</f>
        <v>41597.17</v>
      </c>
      <c r="N5" s="21">
        <v>17863.91</v>
      </c>
      <c r="O5" s="7">
        <f>SUM(N5+'RSD C'!I5)</f>
        <v>34096.76</v>
      </c>
      <c r="P5" s="21">
        <v>5393.28</v>
      </c>
      <c r="Q5" s="7">
        <f>SUM(P5+'RSD D'!I5)</f>
        <v>9162.99</v>
      </c>
      <c r="R5" s="18">
        <f aca="true" t="shared" si="1" ref="R5:R11">SUM(I5+K5+M5+O5+Q5)</f>
        <v>94184.07</v>
      </c>
    </row>
    <row r="6" spans="1:18" ht="12.75">
      <c r="A6" t="s">
        <v>92</v>
      </c>
      <c r="C6" s="13">
        <f>SUM(BLB!I6+'RSD A'!I6+'RSD B'!I6+'RSD C'!I6+'RSD D'!I6)</f>
        <v>0</v>
      </c>
      <c r="D6" s="1">
        <f>SUM(Gesamtübersicht!D6)</f>
        <v>0</v>
      </c>
      <c r="E6" s="7" t="e">
        <f t="shared" si="0"/>
        <v>#DIV/0!</v>
      </c>
      <c r="H6" s="21">
        <v>0</v>
      </c>
      <c r="I6" s="7">
        <f>SUM(H6+BLB!I6)</f>
        <v>0</v>
      </c>
      <c r="J6" s="21">
        <v>0</v>
      </c>
      <c r="K6" s="7">
        <f>SUM(J6+'RSD A'!I6)</f>
        <v>0</v>
      </c>
      <c r="L6" s="21">
        <v>0</v>
      </c>
      <c r="M6" s="7">
        <f>SUM(L6+'RSD B'!I6)</f>
        <v>0</v>
      </c>
      <c r="N6" s="21">
        <v>0</v>
      </c>
      <c r="O6" s="7">
        <f>SUM(N6+'RSD C'!I6)</f>
        <v>0</v>
      </c>
      <c r="P6" s="21">
        <v>0</v>
      </c>
      <c r="Q6" s="7">
        <f>SUM(P6+'RSD D'!I6)</f>
        <v>0</v>
      </c>
      <c r="R6" s="18">
        <f t="shared" si="1"/>
        <v>0</v>
      </c>
    </row>
    <row r="7" spans="1:18" ht="12.75">
      <c r="A7" t="s">
        <v>64</v>
      </c>
      <c r="C7" s="13">
        <f>SUM(BLB!I7+'RSD A'!I7+'RSD B'!I7+'RSD C'!I7+'RSD D'!I7)</f>
        <v>2323.15</v>
      </c>
      <c r="D7" s="1">
        <f>SUM(Gesamtübersicht!D7)</f>
        <v>3</v>
      </c>
      <c r="E7" s="7">
        <f t="shared" si="0"/>
        <v>774.3833333333333</v>
      </c>
      <c r="H7" s="21">
        <v>0</v>
      </c>
      <c r="I7" s="7">
        <f>SUM(H7+BLB!I7)</f>
        <v>0</v>
      </c>
      <c r="J7" s="21">
        <v>0</v>
      </c>
      <c r="K7" s="7">
        <f>SUM(J7+'RSD A'!I7)</f>
        <v>0</v>
      </c>
      <c r="L7" s="21">
        <v>556.8</v>
      </c>
      <c r="M7" s="7">
        <f>SUM(L7+'RSD B'!I7)</f>
        <v>556.8</v>
      </c>
      <c r="N7" s="21">
        <v>544.43</v>
      </c>
      <c r="O7" s="7">
        <f>SUM(N7+'RSD C'!I7)</f>
        <v>544.43</v>
      </c>
      <c r="P7" s="21">
        <v>395.94</v>
      </c>
      <c r="Q7" s="7">
        <f>SUM(P7+'RSD D'!I7)</f>
        <v>2719.09</v>
      </c>
      <c r="R7" s="18">
        <f t="shared" si="1"/>
        <v>3820.32</v>
      </c>
    </row>
    <row r="8" spans="1:18" ht="12.75">
      <c r="A8" t="s">
        <v>110</v>
      </c>
      <c r="C8" s="13">
        <f>SUM(BLB!I8+'RSD A'!I8+'RSD B'!I8+'RSD C'!I8+'RSD D'!I8)</f>
        <v>26148.520000000004</v>
      </c>
      <c r="D8" s="1">
        <f>SUM(Gesamtübersicht!D8)</f>
        <v>4</v>
      </c>
      <c r="E8" s="7">
        <f t="shared" si="0"/>
        <v>6537.130000000001</v>
      </c>
      <c r="H8" s="21">
        <v>0</v>
      </c>
      <c r="I8" s="7">
        <f>SUM(H8+BLB!I8)</f>
        <v>0</v>
      </c>
      <c r="J8" s="21">
        <v>0</v>
      </c>
      <c r="K8" s="7">
        <f>SUM(J8+'RSD A'!I8)</f>
        <v>0</v>
      </c>
      <c r="L8" s="21">
        <v>19860.06</v>
      </c>
      <c r="M8" s="7">
        <f>SUM(L8+'RSD B'!I8)</f>
        <v>26441.58</v>
      </c>
      <c r="N8" s="21">
        <v>52072.17</v>
      </c>
      <c r="O8" s="7">
        <f>SUM(N8+'RSD C'!I8)</f>
        <v>64582.7</v>
      </c>
      <c r="P8" s="21">
        <v>16054.22</v>
      </c>
      <c r="Q8" s="7">
        <f>SUM(P8+'RSD D'!I8)</f>
        <v>23110.69</v>
      </c>
      <c r="R8" s="18">
        <f t="shared" si="1"/>
        <v>114134.97</v>
      </c>
    </row>
    <row r="9" spans="1:18" ht="12.75">
      <c r="A9" t="s">
        <v>108</v>
      </c>
      <c r="C9" s="13">
        <f>SUM(BLB!I9+'RSD A'!I9+'RSD B'!I9+'RSD C'!I9+'RSD D'!I9)</f>
        <v>23194.2</v>
      </c>
      <c r="D9" s="1">
        <f>SUM(Gesamtübersicht!D9)</f>
        <v>7</v>
      </c>
      <c r="E9" s="7">
        <f t="shared" si="0"/>
        <v>3313.457142857143</v>
      </c>
      <c r="H9" s="21">
        <v>0</v>
      </c>
      <c r="I9" s="7">
        <f>SUM(H9+BLB!I9)</f>
        <v>0</v>
      </c>
      <c r="J9" s="21">
        <v>7346.76</v>
      </c>
      <c r="K9" s="7">
        <f>SUM(J9+'RSD A'!I9)</f>
        <v>7346.76</v>
      </c>
      <c r="L9" s="21">
        <v>30249.47</v>
      </c>
      <c r="M9" s="7">
        <f>SUM(L9+'RSD B'!I9)</f>
        <v>49731.62</v>
      </c>
      <c r="N9" s="21">
        <v>15836.73</v>
      </c>
      <c r="O9" s="7">
        <f>SUM(N9+'RSD C'!I9)</f>
        <v>19548.78</v>
      </c>
      <c r="P9" s="21">
        <v>0</v>
      </c>
      <c r="Q9" s="7">
        <f>SUM(P9+'RSD D'!I9)</f>
        <v>0</v>
      </c>
      <c r="R9" s="18">
        <f t="shared" si="1"/>
        <v>76627.16</v>
      </c>
    </row>
    <row r="10" spans="1:18" ht="12.75">
      <c r="A10" t="s">
        <v>95</v>
      </c>
      <c r="C10" s="13">
        <f>SUM(BLB!I10+'RSD A'!I10+'RSD B'!I10+'RSD C'!I10+'RSD D'!I10)</f>
        <v>701.28</v>
      </c>
      <c r="D10" s="1">
        <f>SUM(Gesamtübersicht!D10)</f>
        <v>3</v>
      </c>
      <c r="E10" s="7">
        <f t="shared" si="0"/>
        <v>233.76</v>
      </c>
      <c r="H10" s="21">
        <v>9601.6</v>
      </c>
      <c r="I10" s="7">
        <f>SUM(H10+BLB!I10)</f>
        <v>10302.880000000001</v>
      </c>
      <c r="J10" s="21">
        <v>0</v>
      </c>
      <c r="K10" s="7">
        <f>SUM(J10+'RSD A'!I10)</f>
        <v>0</v>
      </c>
      <c r="L10" s="21">
        <v>795.6</v>
      </c>
      <c r="M10" s="7">
        <f>SUM(L10+'RSD B'!I10)</f>
        <v>795.6</v>
      </c>
      <c r="N10" s="21">
        <v>2550</v>
      </c>
      <c r="O10" s="7">
        <f>SUM(N10+'RSD C'!I10)</f>
        <v>2550</v>
      </c>
      <c r="P10" s="21">
        <v>0</v>
      </c>
      <c r="Q10" s="7">
        <f>SUM(P10+'RSD D'!I10)</f>
        <v>0</v>
      </c>
      <c r="R10" s="18">
        <f t="shared" si="1"/>
        <v>13648.480000000001</v>
      </c>
    </row>
    <row r="11" spans="1:18" ht="12.75">
      <c r="A11" t="s">
        <v>109</v>
      </c>
      <c r="C11" s="13">
        <f>SUM(BLB!I11+'RSD A'!I11+'RSD B'!I11+'RSD C'!I11+'RSD D'!I11)</f>
        <v>0</v>
      </c>
      <c r="D11" s="1">
        <f>SUM(Gesamtübersicht!D11)</f>
        <v>0</v>
      </c>
      <c r="E11" s="7"/>
      <c r="H11" s="21">
        <v>0</v>
      </c>
      <c r="I11" s="7">
        <f>SUM(H11+BLB!I11)</f>
        <v>0</v>
      </c>
      <c r="J11" s="21">
        <v>0</v>
      </c>
      <c r="K11" s="7">
        <f>SUM(J11+'RSD A'!I11)</f>
        <v>0</v>
      </c>
      <c r="L11" s="21">
        <v>0</v>
      </c>
      <c r="M11" s="7">
        <f>SUM(L11+'RSD B'!I11)</f>
        <v>0</v>
      </c>
      <c r="N11" s="21">
        <v>0</v>
      </c>
      <c r="O11" s="7">
        <f>SUM(N11+'RSD C'!I11)</f>
        <v>0</v>
      </c>
      <c r="P11" s="21">
        <v>0</v>
      </c>
      <c r="Q11" s="7">
        <f>SUM(P11+'RSD D'!I11)</f>
        <v>0</v>
      </c>
      <c r="R11" s="18">
        <f t="shared" si="1"/>
        <v>0</v>
      </c>
    </row>
    <row r="12" spans="3:18" ht="12.75">
      <c r="C12" s="13"/>
      <c r="E12" s="7"/>
      <c r="H12" s="21"/>
      <c r="I12" s="7"/>
      <c r="J12" s="21"/>
      <c r="K12" s="7"/>
      <c r="L12" s="21"/>
      <c r="M12" s="7"/>
      <c r="N12" s="21"/>
      <c r="O12" s="7"/>
      <c r="P12" s="21"/>
      <c r="Q12" s="7"/>
      <c r="R12" s="18"/>
    </row>
    <row r="13" spans="1:18" ht="12.75">
      <c r="A13" t="s">
        <v>44</v>
      </c>
      <c r="C13" s="13">
        <f>SUM(BLB!I13+'RSD A'!I13+'RSD B'!I13+'RSD C'!I13+'RSD D'!I13)</f>
        <v>30704.260000000002</v>
      </c>
      <c r="D13" s="1">
        <f>SUM(Gesamtübersicht!D13)</f>
        <v>56</v>
      </c>
      <c r="E13" s="7">
        <f t="shared" si="0"/>
        <v>548.2903571428571</v>
      </c>
      <c r="H13" s="21">
        <v>8057.2</v>
      </c>
      <c r="I13" s="7">
        <f>SUM(H13+BLB!I13)</f>
        <v>11956.92</v>
      </c>
      <c r="J13" s="21">
        <v>19203.95</v>
      </c>
      <c r="K13" s="7">
        <f>SUM(J13+'RSD A'!I13)</f>
        <v>26909.09</v>
      </c>
      <c r="L13" s="21">
        <v>23211.81</v>
      </c>
      <c r="M13" s="7">
        <f>SUM(L13+'RSD B'!I13)</f>
        <v>33772.73</v>
      </c>
      <c r="N13" s="21">
        <v>24644.36</v>
      </c>
      <c r="O13" s="7">
        <f>SUM(N13+'RSD C'!I13)</f>
        <v>32468.120000000003</v>
      </c>
      <c r="P13" s="21">
        <v>5783.66</v>
      </c>
      <c r="Q13" s="7">
        <f>SUM(P13+'RSD D'!I13)</f>
        <v>6498.38</v>
      </c>
      <c r="R13" s="18">
        <f aca="true" t="shared" si="2" ref="R13:R19">SUM(I13+K13+M13+O13+Q13)</f>
        <v>111605.24000000002</v>
      </c>
    </row>
    <row r="14" spans="1:18" ht="12.75">
      <c r="A14" t="s">
        <v>45</v>
      </c>
      <c r="C14" s="13">
        <f>SUM(BLB!I14+'RSD A'!I14+'RSD B'!I14+'RSD C'!I14+'RSD D'!I14)</f>
        <v>1928.1599999999999</v>
      </c>
      <c r="D14" s="1">
        <f>SUM(Gesamtübersicht!D14)</f>
        <v>4</v>
      </c>
      <c r="E14" s="7">
        <f t="shared" si="0"/>
        <v>482.03999999999996</v>
      </c>
      <c r="H14" s="21">
        <v>0</v>
      </c>
      <c r="I14" s="7">
        <f>SUM(H14+BLB!I14)</f>
        <v>0</v>
      </c>
      <c r="J14" s="21">
        <v>2024.4</v>
      </c>
      <c r="K14" s="7">
        <f>SUM(J14+'RSD A'!I14)</f>
        <v>3595.2</v>
      </c>
      <c r="L14" s="21">
        <v>915.39</v>
      </c>
      <c r="M14" s="7">
        <f>SUM(L14+'RSD B'!I14)</f>
        <v>915.39</v>
      </c>
      <c r="N14" s="21">
        <v>1548.56</v>
      </c>
      <c r="O14" s="7">
        <f>SUM(N14+'RSD C'!I14)</f>
        <v>1905.92</v>
      </c>
      <c r="P14" s="21">
        <v>0</v>
      </c>
      <c r="Q14" s="7">
        <f>SUM(P14+'RSD D'!I14)</f>
        <v>0</v>
      </c>
      <c r="R14" s="18">
        <f t="shared" si="2"/>
        <v>6416.51</v>
      </c>
    </row>
    <row r="15" spans="1:18" ht="12.75">
      <c r="A15" t="s">
        <v>46</v>
      </c>
      <c r="C15" s="13">
        <f>SUM(BLB!I15+'RSD A'!I15+'RSD B'!I15+'RSD C'!I15+'RSD D'!I15)</f>
        <v>2432.54</v>
      </c>
      <c r="D15" s="1">
        <f>SUM(Gesamtübersicht!D15)</f>
        <v>2</v>
      </c>
      <c r="E15" s="7">
        <f t="shared" si="0"/>
        <v>1216.27</v>
      </c>
      <c r="H15" s="21">
        <v>0</v>
      </c>
      <c r="I15" s="7">
        <f>SUM(H15+BLB!I15)</f>
        <v>0</v>
      </c>
      <c r="J15" s="21">
        <v>2432.54</v>
      </c>
      <c r="K15" s="7">
        <f>SUM(J15+'RSD A'!I15)</f>
        <v>4865.08</v>
      </c>
      <c r="L15" s="21">
        <v>0</v>
      </c>
      <c r="M15" s="7">
        <f>SUM(L15+'RSD B'!I15)</f>
        <v>0</v>
      </c>
      <c r="N15" s="21">
        <v>0</v>
      </c>
      <c r="O15" s="7">
        <f>SUM(N15+'RSD C'!I15)</f>
        <v>0</v>
      </c>
      <c r="P15" s="21">
        <v>0</v>
      </c>
      <c r="Q15" s="7">
        <f>SUM(P15+'RSD D'!I15)</f>
        <v>0</v>
      </c>
      <c r="R15" s="18">
        <f t="shared" si="2"/>
        <v>4865.08</v>
      </c>
    </row>
    <row r="16" spans="1:18" ht="12.75">
      <c r="A16" t="s">
        <v>47</v>
      </c>
      <c r="C16" s="13">
        <f>SUM(BLB!I16+'RSD A'!I16+'RSD B'!I16+'RSD C'!I16+'RSD D'!I16)</f>
        <v>2045.54</v>
      </c>
      <c r="D16" s="1">
        <f>SUM(Gesamtübersicht!D16)</f>
        <v>12</v>
      </c>
      <c r="E16" s="7">
        <f t="shared" si="0"/>
        <v>170.46166666666667</v>
      </c>
      <c r="H16" s="21">
        <v>845.76</v>
      </c>
      <c r="I16" s="7">
        <f>SUM(H16+BLB!I16)</f>
        <v>845.76</v>
      </c>
      <c r="J16" s="21">
        <v>3438.14</v>
      </c>
      <c r="K16" s="7">
        <f>SUM(J16+'RSD A'!I16)</f>
        <v>3806.64</v>
      </c>
      <c r="L16" s="21">
        <v>3022.43</v>
      </c>
      <c r="M16" s="7">
        <f>SUM(L16+'RSD B'!I16)</f>
        <v>3555.1499999999996</v>
      </c>
      <c r="N16" s="21">
        <v>2284.26</v>
      </c>
      <c r="O16" s="7">
        <f>SUM(N16+'RSD C'!I16)</f>
        <v>2284.26</v>
      </c>
      <c r="P16" s="21">
        <v>3800.71</v>
      </c>
      <c r="Q16" s="7">
        <f>SUM(P16+'RSD D'!I16)</f>
        <v>4945.03</v>
      </c>
      <c r="R16" s="18">
        <f t="shared" si="2"/>
        <v>15436.84</v>
      </c>
    </row>
    <row r="17" spans="1:18" ht="12.75">
      <c r="A17" t="s">
        <v>43</v>
      </c>
      <c r="C17" s="13">
        <f>SUM(BLB!I17+'RSD A'!I17+'RSD B'!I17+'RSD C'!I17+'RSD D'!I17)</f>
        <v>10491.52</v>
      </c>
      <c r="D17" s="1">
        <f>SUM(Gesamtübersicht!D17)</f>
        <v>11</v>
      </c>
      <c r="E17" s="7">
        <f t="shared" si="0"/>
        <v>953.7745454545455</v>
      </c>
      <c r="H17" s="21">
        <v>0</v>
      </c>
      <c r="I17" s="7">
        <f>SUM(H17+BLB!I17)</f>
        <v>0</v>
      </c>
      <c r="J17" s="21">
        <v>0</v>
      </c>
      <c r="K17" s="7">
        <f>SUM(J17+'RSD A'!I17)</f>
        <v>0</v>
      </c>
      <c r="L17" s="21">
        <v>3512.08</v>
      </c>
      <c r="M17" s="7">
        <f>SUM(L17+'RSD B'!I17)</f>
        <v>4319.12</v>
      </c>
      <c r="N17" s="21">
        <v>25096.48</v>
      </c>
      <c r="O17" s="7">
        <f>SUM(N17+'RSD C'!I17)</f>
        <v>33772.16</v>
      </c>
      <c r="P17" s="21">
        <v>6133.52</v>
      </c>
      <c r="Q17" s="7">
        <f>SUM(P17+'RSD D'!I17)</f>
        <v>7142.320000000001</v>
      </c>
      <c r="R17" s="18">
        <f t="shared" si="2"/>
        <v>45233.600000000006</v>
      </c>
    </row>
    <row r="18" spans="1:18" ht="12.75">
      <c r="A18" t="s">
        <v>48</v>
      </c>
      <c r="C18" s="13">
        <f>SUM(BLB!I18+'RSD A'!I18+'RSD B'!I18+'RSD C'!I18+'RSD D'!I18)</f>
        <v>18922.61</v>
      </c>
      <c r="D18" s="1">
        <f>SUM(Gesamtübersicht!D18)</f>
        <v>28</v>
      </c>
      <c r="E18" s="7">
        <f t="shared" si="0"/>
        <v>675.8075</v>
      </c>
      <c r="H18" s="21">
        <v>5075.88</v>
      </c>
      <c r="I18" s="7">
        <f>SUM(H18+BLB!I18)</f>
        <v>6059.72</v>
      </c>
      <c r="J18" s="21">
        <v>10969.34</v>
      </c>
      <c r="K18" s="7">
        <f>SUM(J18+'RSD A'!I18)</f>
        <v>15120.39</v>
      </c>
      <c r="L18" s="21">
        <v>8745.52</v>
      </c>
      <c r="M18" s="7">
        <f>SUM(L18+'RSD B'!I18)</f>
        <v>11545.68</v>
      </c>
      <c r="N18" s="21">
        <v>19016.47</v>
      </c>
      <c r="O18" s="7">
        <f>SUM(N18+'RSD C'!I18)</f>
        <v>24639.46</v>
      </c>
      <c r="P18" s="21">
        <v>5613.46</v>
      </c>
      <c r="Q18" s="7">
        <f>SUM(P18+'RSD D'!I18)</f>
        <v>10978.029999999999</v>
      </c>
      <c r="R18" s="18">
        <f t="shared" si="2"/>
        <v>68343.28</v>
      </c>
    </row>
    <row r="19" spans="1:18" ht="12.75">
      <c r="A19" t="s">
        <v>49</v>
      </c>
      <c r="C19" s="13">
        <f>SUM(BLB!I19+'RSD A'!I19+'RSD B'!I19+'RSD C'!I19+'RSD D'!I19)</f>
        <v>88540.09999999999</v>
      </c>
      <c r="D19" s="1">
        <f>SUM(Gesamtübersicht!D19)</f>
        <v>107</v>
      </c>
      <c r="E19" s="7">
        <f t="shared" si="0"/>
        <v>827.4775700934579</v>
      </c>
      <c r="H19" s="21">
        <v>7847.83</v>
      </c>
      <c r="I19" s="7">
        <f>SUM(H19+BLB!I19)</f>
        <v>14585.01</v>
      </c>
      <c r="J19" s="21">
        <v>122371.08</v>
      </c>
      <c r="K19" s="7">
        <f>SUM(J19+'RSD A'!I19)</f>
        <v>158829.91999999998</v>
      </c>
      <c r="L19" s="21">
        <v>89002.16</v>
      </c>
      <c r="M19" s="7">
        <f>SUM(L19+'RSD B'!I19)</f>
        <v>115612.11</v>
      </c>
      <c r="N19" s="21">
        <v>23245.65</v>
      </c>
      <c r="O19" s="7">
        <f>SUM(N19+'RSD C'!I19)</f>
        <v>30589.940000000002</v>
      </c>
      <c r="P19" s="21">
        <v>24952.18</v>
      </c>
      <c r="Q19" s="7">
        <f>SUM(P19+'RSD D'!I19)</f>
        <v>36342.020000000004</v>
      </c>
      <c r="R19" s="18">
        <f t="shared" si="2"/>
        <v>355959</v>
      </c>
    </row>
    <row r="20" spans="3:18" ht="12.75">
      <c r="C20" s="13"/>
      <c r="E20" s="7"/>
      <c r="H20" s="21"/>
      <c r="I20" s="7"/>
      <c r="J20" s="21"/>
      <c r="K20" s="7"/>
      <c r="L20" s="21"/>
      <c r="M20" s="7"/>
      <c r="N20" s="21"/>
      <c r="O20" s="7"/>
      <c r="P20" s="21"/>
      <c r="Q20" s="7"/>
      <c r="R20" s="18"/>
    </row>
    <row r="21" spans="1:18" ht="12.75">
      <c r="A21" t="s">
        <v>50</v>
      </c>
      <c r="C21" s="13">
        <f>SUM(BLB!I21+'RSD A'!I21+'RSD B'!I21+'RSD C'!I21+'RSD D'!I21)</f>
        <v>117218.83</v>
      </c>
      <c r="D21" s="1">
        <f>SUM(Gesamtübersicht!D21)</f>
        <v>48</v>
      </c>
      <c r="E21" s="7">
        <f t="shared" si="0"/>
        <v>2442.0589583333335</v>
      </c>
      <c r="H21" s="21">
        <v>3648.86</v>
      </c>
      <c r="I21" s="7">
        <f>SUM(H21+BLB!I21)</f>
        <v>5000.780000000001</v>
      </c>
      <c r="J21" s="21">
        <v>52703.45</v>
      </c>
      <c r="K21" s="7">
        <f>SUM(J21+'RSD A'!I21)</f>
        <v>61891.95</v>
      </c>
      <c r="L21" s="21">
        <v>73075.07</v>
      </c>
      <c r="M21" s="7">
        <f>SUM(L21+'RSD B'!I21)</f>
        <v>124760.28</v>
      </c>
      <c r="N21" s="21">
        <v>68546.47</v>
      </c>
      <c r="O21" s="7">
        <f>SUM(N21+'RSD C'!I21)</f>
        <v>111881.68</v>
      </c>
      <c r="P21" s="21">
        <v>21834.99</v>
      </c>
      <c r="Q21" s="7">
        <f>SUM(P21+'RSD D'!I21)</f>
        <v>33492.98</v>
      </c>
      <c r="R21" s="18">
        <f>SUM(I21+K21+M21+O21+Q21)</f>
        <v>337027.67</v>
      </c>
    </row>
    <row r="22" spans="1:18" ht="12.75">
      <c r="A22" t="s">
        <v>96</v>
      </c>
      <c r="C22" s="13">
        <f>SUM(BLB!I22+'RSD A'!I22+'RSD B'!I22+'RSD C'!I22+'RSD D'!I22)</f>
        <v>0</v>
      </c>
      <c r="D22" s="1">
        <f>SUM(Gesamtübersicht!D22)</f>
        <v>0</v>
      </c>
      <c r="E22" s="7"/>
      <c r="H22" s="21">
        <v>0</v>
      </c>
      <c r="I22" s="7">
        <f>SUM(H22+BLB!I22)</f>
        <v>0</v>
      </c>
      <c r="J22" s="21">
        <v>0</v>
      </c>
      <c r="K22" s="7">
        <f>SUM(J22+'RSD A'!I22)</f>
        <v>0</v>
      </c>
      <c r="L22" s="21">
        <v>0</v>
      </c>
      <c r="M22" s="7">
        <f>SUM(L22+'RSD B'!I22)</f>
        <v>0</v>
      </c>
      <c r="N22" s="21">
        <v>0</v>
      </c>
      <c r="O22" s="7">
        <f>SUM(N22+'RSD C'!I22)</f>
        <v>0</v>
      </c>
      <c r="P22" s="21">
        <v>0</v>
      </c>
      <c r="Q22" s="7">
        <f>SUM(P22+'RSD D'!I22)</f>
        <v>0</v>
      </c>
      <c r="R22" s="18">
        <f>SUM(I22+K22+M22+O22+Q22)</f>
        <v>0</v>
      </c>
    </row>
    <row r="23" spans="3:18" ht="12.75">
      <c r="C23" s="13"/>
      <c r="E23" s="7"/>
      <c r="H23" s="21"/>
      <c r="I23" s="7"/>
      <c r="J23" s="21"/>
      <c r="K23" s="7"/>
      <c r="L23" s="21"/>
      <c r="M23" s="7"/>
      <c r="N23" s="21"/>
      <c r="O23" s="7"/>
      <c r="P23" s="21"/>
      <c r="Q23" s="7"/>
      <c r="R23" s="18"/>
    </row>
    <row r="24" spans="1:18" ht="12.75">
      <c r="A24" t="s">
        <v>65</v>
      </c>
      <c r="C24" s="13">
        <f>SUM(BLB!I24+'RSD A'!I24+'RSD B'!I24+'RSD C'!I24+'RSD D'!I24)</f>
        <v>51019.950000000004</v>
      </c>
      <c r="D24" s="1">
        <f>SUM(Gesamtübersicht!D24)</f>
        <v>89</v>
      </c>
      <c r="E24" s="7">
        <f t="shared" si="0"/>
        <v>573.2578651685394</v>
      </c>
      <c r="H24" s="21">
        <v>27799.34</v>
      </c>
      <c r="I24" s="7">
        <f>SUM(H24+BLB!I24)</f>
        <v>32304.25</v>
      </c>
      <c r="J24" s="21">
        <v>39225.99</v>
      </c>
      <c r="K24" s="7">
        <f>SUM(J24+'RSD A'!I24)</f>
        <v>49427.009999999995</v>
      </c>
      <c r="L24" s="21">
        <v>55352.87</v>
      </c>
      <c r="M24" s="7">
        <f>SUM(L24+'RSD B'!I24)</f>
        <v>68986.23000000001</v>
      </c>
      <c r="N24" s="21">
        <v>46029.47</v>
      </c>
      <c r="O24" s="7">
        <f>SUM(N24+'RSD C'!I24)</f>
        <v>58499.55</v>
      </c>
      <c r="P24" s="21">
        <v>36025.17</v>
      </c>
      <c r="Q24" s="7">
        <f>SUM(P24+'RSD D'!I24)</f>
        <v>46235.75</v>
      </c>
      <c r="R24" s="18">
        <f aca="true" t="shared" si="3" ref="R24:R29">SUM(I24+K24+M24+O24+Q24)</f>
        <v>255452.78999999998</v>
      </c>
    </row>
    <row r="25" spans="1:18" ht="12.75">
      <c r="A25" t="s">
        <v>51</v>
      </c>
      <c r="C25" s="13">
        <f>SUM(BLB!I25+'RSD A'!I25+'RSD B'!I25+'RSD C'!I25+'RSD D'!I25)</f>
        <v>2983.4399999999996</v>
      </c>
      <c r="D25" s="1">
        <f>SUM(Gesamtübersicht!D25)</f>
        <v>2</v>
      </c>
      <c r="E25" s="7">
        <f t="shared" si="0"/>
        <v>1491.7199999999998</v>
      </c>
      <c r="H25" s="21">
        <v>3030.87</v>
      </c>
      <c r="I25" s="7">
        <f>SUM(H25+BLB!I25)</f>
        <v>4101.15</v>
      </c>
      <c r="J25" s="21">
        <v>2753.01</v>
      </c>
      <c r="K25" s="7">
        <f>SUM(J25+'RSD A'!I25)</f>
        <v>3670.6800000000003</v>
      </c>
      <c r="L25" s="21">
        <v>0</v>
      </c>
      <c r="M25" s="7">
        <f>SUM(L25+'RSD B'!I25)</f>
        <v>0</v>
      </c>
      <c r="N25" s="21">
        <v>0</v>
      </c>
      <c r="O25" s="7">
        <f>SUM(N25+'RSD C'!I25)</f>
        <v>0</v>
      </c>
      <c r="P25" s="21">
        <v>3091.76</v>
      </c>
      <c r="Q25" s="7">
        <f>SUM(P25+'RSD D'!I25)</f>
        <v>4087.25</v>
      </c>
      <c r="R25" s="18">
        <f t="shared" si="3"/>
        <v>11859.08</v>
      </c>
    </row>
    <row r="26" spans="1:18" ht="12.75">
      <c r="A26" t="s">
        <v>52</v>
      </c>
      <c r="C26" s="13">
        <f>SUM(BLB!I26+'RSD A'!I26+'RSD B'!I26+'RSD C'!I26+'RSD D'!I26)</f>
        <v>125130.6</v>
      </c>
      <c r="D26" s="1">
        <f>SUM(Gesamtübersicht!D26)</f>
        <v>81</v>
      </c>
      <c r="E26" s="7">
        <f t="shared" si="0"/>
        <v>1544.8222222222223</v>
      </c>
      <c r="H26" s="21">
        <v>189448.88</v>
      </c>
      <c r="I26" s="7">
        <f>SUM(H26+BLB!I26)</f>
        <v>247746.62</v>
      </c>
      <c r="J26" s="21">
        <v>42784.02</v>
      </c>
      <c r="K26" s="7">
        <f>SUM(J26+'RSD A'!I26)</f>
        <v>55233.2</v>
      </c>
      <c r="L26" s="21">
        <v>21524.9</v>
      </c>
      <c r="M26" s="7">
        <f>SUM(L26+'RSD B'!I26)</f>
        <v>29630.11</v>
      </c>
      <c r="N26" s="21">
        <v>69475.07</v>
      </c>
      <c r="O26" s="7">
        <f>SUM(N26+'RSD C'!I26)</f>
        <v>91290.15000000001</v>
      </c>
      <c r="P26" s="21">
        <v>80967.73</v>
      </c>
      <c r="Q26" s="7">
        <f>SUM(P26+'RSD D'!I26)</f>
        <v>105431.12</v>
      </c>
      <c r="R26" s="18">
        <f t="shared" si="3"/>
        <v>529331.2</v>
      </c>
    </row>
    <row r="27" spans="1:18" ht="12.75">
      <c r="A27" t="s">
        <v>53</v>
      </c>
      <c r="C27" s="13">
        <f>SUM(BLB!I27+'RSD A'!I27+'RSD B'!I27+'RSD C'!I27+'RSD D'!I27)</f>
        <v>16566.26</v>
      </c>
      <c r="D27" s="1">
        <f>SUM(Gesamtübersicht!D27)</f>
        <v>5</v>
      </c>
      <c r="E27" s="7">
        <f t="shared" si="0"/>
        <v>3313.2519999999995</v>
      </c>
      <c r="H27" s="21">
        <v>0</v>
      </c>
      <c r="I27" s="7">
        <f>SUM(H27+BLB!I27)</f>
        <v>16566.26</v>
      </c>
      <c r="J27" s="21">
        <v>250.5</v>
      </c>
      <c r="K27" s="7">
        <f>SUM(J27+'RSD A'!I27)</f>
        <v>250.5</v>
      </c>
      <c r="L27" s="21">
        <v>125.25</v>
      </c>
      <c r="M27" s="7">
        <f>SUM(L27+'RSD B'!I27)</f>
        <v>125.25</v>
      </c>
      <c r="N27" s="21">
        <v>0</v>
      </c>
      <c r="O27" s="7">
        <f>SUM(N27+'RSD C'!I27)</f>
        <v>0</v>
      </c>
      <c r="P27" s="21">
        <v>0</v>
      </c>
      <c r="Q27" s="7">
        <f>SUM(P27+'RSD D'!I27)</f>
        <v>0</v>
      </c>
      <c r="R27" s="18">
        <f t="shared" si="3"/>
        <v>16942.01</v>
      </c>
    </row>
    <row r="28" spans="1:18" ht="12.75">
      <c r="A28" t="s">
        <v>83</v>
      </c>
      <c r="C28" s="13">
        <f>SUM(BLB!I28+'RSD A'!I28+'RSD B'!I28+'RSD C'!I28+'RSD D'!I28)</f>
        <v>0</v>
      </c>
      <c r="D28" s="1">
        <f>SUM(Gesamtübersicht!D28)</f>
        <v>0</v>
      </c>
      <c r="E28" s="7" t="e">
        <f t="shared" si="0"/>
        <v>#DIV/0!</v>
      </c>
      <c r="H28" s="21">
        <v>0</v>
      </c>
      <c r="I28" s="7">
        <f>SUM(H28+BLB!I28)</f>
        <v>0</v>
      </c>
      <c r="J28" s="21">
        <v>0</v>
      </c>
      <c r="K28" s="7">
        <f>SUM(J28+'RSD A'!I28)</f>
        <v>0</v>
      </c>
      <c r="L28" s="21">
        <v>0</v>
      </c>
      <c r="M28" s="7">
        <f>SUM(L28+'RSD B'!I28)</f>
        <v>0</v>
      </c>
      <c r="N28" s="21">
        <v>0</v>
      </c>
      <c r="O28" s="7">
        <f>SUM(N28+'RSD C'!I28)</f>
        <v>0</v>
      </c>
      <c r="P28" s="21">
        <v>0</v>
      </c>
      <c r="Q28" s="7">
        <f>SUM(P28+'RSD D'!I28)</f>
        <v>0</v>
      </c>
      <c r="R28" s="18">
        <f t="shared" si="3"/>
        <v>0</v>
      </c>
    </row>
    <row r="29" spans="1:18" ht="12.75">
      <c r="A29" t="s">
        <v>138</v>
      </c>
      <c r="C29" s="13">
        <f>SUM(BLB!I29+'RSD A'!I29+'RSD B'!I29+'RSD C'!I29+'RSD D'!I29)</f>
        <v>21238.17</v>
      </c>
      <c r="D29" s="1">
        <f>SUM(Gesamtübersicht!D29)</f>
        <v>0</v>
      </c>
      <c r="E29" s="7" t="s">
        <v>139</v>
      </c>
      <c r="H29" s="21">
        <v>18944.86</v>
      </c>
      <c r="I29" s="7">
        <f>SUM(H29+BLB!I29)</f>
        <v>25311.54</v>
      </c>
      <c r="J29" s="21">
        <v>10931.69</v>
      </c>
      <c r="K29" s="7">
        <f>SUM(J29+'RSD A'!I29)</f>
        <v>14483.75</v>
      </c>
      <c r="L29" s="21">
        <v>9458.83</v>
      </c>
      <c r="M29" s="7">
        <f>SUM(L29+'RSD B'!I29)</f>
        <v>12858.56</v>
      </c>
      <c r="N29" s="21">
        <v>15247.58</v>
      </c>
      <c r="O29" s="7">
        <f>SUM(N29+'RSD C'!I29)</f>
        <v>19222.04</v>
      </c>
      <c r="P29" s="21">
        <v>14373.34</v>
      </c>
      <c r="Q29" s="7">
        <f>SUM(P29+'RSD D'!I29)</f>
        <v>18318.58</v>
      </c>
      <c r="R29" s="18">
        <f t="shared" si="3"/>
        <v>90194.47</v>
      </c>
    </row>
    <row r="30" spans="3:18" ht="12.75">
      <c r="C30" s="13"/>
      <c r="E30" s="7"/>
      <c r="H30" s="21"/>
      <c r="I30" s="7"/>
      <c r="J30" s="21"/>
      <c r="K30" s="7"/>
      <c r="L30" s="21"/>
      <c r="M30" s="7"/>
      <c r="N30" s="21"/>
      <c r="O30" s="7"/>
      <c r="P30" s="21"/>
      <c r="Q30" s="7"/>
      <c r="R30" s="18"/>
    </row>
    <row r="31" spans="1:18" ht="12.75">
      <c r="A31" s="12" t="s">
        <v>137</v>
      </c>
      <c r="C31" s="13">
        <f>SUM(BLB!I31+'RSD A'!I31+'RSD B'!I31+'RSD C'!I31+'RSD D'!I31)</f>
        <v>140147.61999999997</v>
      </c>
      <c r="D31" s="1">
        <f>SUM(Gesamtübersicht!D31)+SUM(Gesamtübersicht!D35)</f>
        <v>55</v>
      </c>
      <c r="E31" s="7">
        <f t="shared" si="0"/>
        <v>2548.138545454545</v>
      </c>
      <c r="H31" s="21">
        <v>286.55</v>
      </c>
      <c r="I31" s="7">
        <f>SUM(H31+BLB!I31)</f>
        <v>286.55</v>
      </c>
      <c r="J31" s="21">
        <v>151970.5</v>
      </c>
      <c r="K31" s="7">
        <f>SUM(J31+'RSD A'!I31)</f>
        <v>195965.18</v>
      </c>
      <c r="L31" s="21">
        <v>122785.1</v>
      </c>
      <c r="M31" s="7">
        <f>SUM(L31+'RSD B'!I31)</f>
        <v>159400.6</v>
      </c>
      <c r="N31" s="21">
        <v>180016.76</v>
      </c>
      <c r="O31" s="7">
        <f>SUM(N31+'RSD C'!I31)</f>
        <v>237267.68</v>
      </c>
      <c r="P31" s="21">
        <v>14157.68</v>
      </c>
      <c r="Q31" s="7">
        <f>SUM(P31+'RSD D'!I31)</f>
        <v>16444.2</v>
      </c>
      <c r="R31" s="18">
        <f aca="true" t="shared" si="4" ref="R31:R38">SUM(I31+K31+M31+O31+Q31)</f>
        <v>609364.21</v>
      </c>
    </row>
    <row r="32" spans="1:18" ht="12.75">
      <c r="A32" t="s">
        <v>55</v>
      </c>
      <c r="C32" s="13">
        <f>SUM(BLB!I32+'RSD A'!I32+'RSD B'!I32+'RSD C'!I32+'RSD D'!I32)</f>
        <v>24702.699999999997</v>
      </c>
      <c r="D32" s="1">
        <f>SUM(Gesamtübersicht!D32)</f>
        <v>4</v>
      </c>
      <c r="E32" s="7">
        <f t="shared" si="0"/>
        <v>6175.674999999999</v>
      </c>
      <c r="H32" s="21">
        <v>0</v>
      </c>
      <c r="I32" s="7">
        <f>SUM(H32+BLB!I32)</f>
        <v>0</v>
      </c>
      <c r="J32" s="21">
        <v>19675.08</v>
      </c>
      <c r="K32" s="7">
        <f>SUM(J32+'RSD A'!I32)</f>
        <v>36164.47</v>
      </c>
      <c r="L32" s="21">
        <v>27439</v>
      </c>
      <c r="M32" s="7">
        <f>SUM(L32+'RSD B'!I32)</f>
        <v>35652.31</v>
      </c>
      <c r="N32" s="21">
        <v>0</v>
      </c>
      <c r="O32" s="7">
        <f>SUM(N32+'RSD C'!I32)</f>
        <v>0</v>
      </c>
      <c r="P32" s="21">
        <v>7483.02</v>
      </c>
      <c r="Q32" s="7">
        <f>SUM(P32+'RSD D'!I32)</f>
        <v>7483.02</v>
      </c>
      <c r="R32" s="18">
        <f t="shared" si="4"/>
        <v>79299.8</v>
      </c>
    </row>
    <row r="33" spans="1:18" ht="12.75">
      <c r="A33" t="s">
        <v>56</v>
      </c>
      <c r="C33" s="13">
        <f>SUM(BLB!I33+'RSD A'!I33+'RSD B'!I33+'RSD C'!I33+'RSD D'!I33)</f>
        <v>110568.6</v>
      </c>
      <c r="D33" s="1">
        <f>SUM(Gesamtübersicht!D33)</f>
        <v>35</v>
      </c>
      <c r="E33" s="7">
        <f t="shared" si="0"/>
        <v>3159.1028571428574</v>
      </c>
      <c r="H33" s="21">
        <v>0</v>
      </c>
      <c r="I33" s="7">
        <f>SUM(H33+BLB!I33)</f>
        <v>0</v>
      </c>
      <c r="J33" s="21">
        <v>0</v>
      </c>
      <c r="K33" s="7">
        <f>SUM(J33+'RSD A'!I33)</f>
        <v>0</v>
      </c>
      <c r="L33" s="21">
        <v>128686.87</v>
      </c>
      <c r="M33" s="7">
        <f>SUM(L33+'RSD B'!I33)</f>
        <v>160899.06</v>
      </c>
      <c r="N33" s="21">
        <v>125268.33</v>
      </c>
      <c r="O33" s="7">
        <f>SUM(N33+'RSD C'!I33)</f>
        <v>180066.89</v>
      </c>
      <c r="P33" s="21">
        <v>92279.46</v>
      </c>
      <c r="Q33" s="7">
        <f>SUM(P33+'RSD D'!I33)</f>
        <v>115837.31</v>
      </c>
      <c r="R33" s="18">
        <f t="shared" si="4"/>
        <v>456803.26</v>
      </c>
    </row>
    <row r="34" spans="1:18" ht="12.75">
      <c r="A34" t="s">
        <v>57</v>
      </c>
      <c r="C34" s="13">
        <f>SUM(BLB!I34+'RSD A'!I34+'RSD B'!I34+'RSD C'!I34+'RSD D'!I34)</f>
        <v>472113.36</v>
      </c>
      <c r="D34" s="1">
        <f>SUM(Gesamtübersicht!D34)</f>
        <v>116</v>
      </c>
      <c r="E34" s="7">
        <f t="shared" si="0"/>
        <v>4069.9427586206893</v>
      </c>
      <c r="H34" s="21">
        <v>0</v>
      </c>
      <c r="I34" s="7">
        <f>SUM(H34+BLB!I34)</f>
        <v>0</v>
      </c>
      <c r="J34" s="21">
        <v>320609.73</v>
      </c>
      <c r="K34" s="7">
        <f>SUM(J34+'RSD A'!I34)</f>
        <v>382170.8</v>
      </c>
      <c r="L34" s="21">
        <v>810698.94</v>
      </c>
      <c r="M34" s="7">
        <f>SUM(L34+'RSD B'!I34)</f>
        <v>1025879.51</v>
      </c>
      <c r="N34" s="21">
        <v>339260.54</v>
      </c>
      <c r="O34" s="7">
        <f>SUM(N34+'RSD C'!I34)</f>
        <v>477687.75</v>
      </c>
      <c r="P34" s="21">
        <v>235548.53</v>
      </c>
      <c r="Q34" s="7">
        <f>SUM(P34+'RSD D'!I34)</f>
        <v>292493.04</v>
      </c>
      <c r="R34" s="18">
        <f t="shared" si="4"/>
        <v>2178231.1</v>
      </c>
    </row>
    <row r="35" spans="1:18" ht="12.75">
      <c r="A35" s="12" t="s">
        <v>137</v>
      </c>
      <c r="C35" s="13">
        <f>SUM(BLB!I35+'RSD A'!I35+'RSD B'!I35+'RSD C'!I35+'RSD D'!I35)</f>
        <v>0</v>
      </c>
      <c r="D35" s="1" t="s">
        <v>140</v>
      </c>
      <c r="E35" s="7" t="s">
        <v>136</v>
      </c>
      <c r="H35" s="21">
        <v>0</v>
      </c>
      <c r="I35" s="7">
        <f>SUM(H35+BLB!I35)</f>
        <v>0</v>
      </c>
      <c r="J35" s="21">
        <v>0</v>
      </c>
      <c r="K35" s="7">
        <f>SUM(J35+'RSD A'!I35)</f>
        <v>0</v>
      </c>
      <c r="L35" s="21">
        <v>0</v>
      </c>
      <c r="M35" s="7">
        <f>SUM(L35+'RSD B'!I35)</f>
        <v>0</v>
      </c>
      <c r="N35" s="21">
        <v>0</v>
      </c>
      <c r="O35" s="7">
        <f>SUM(N35+'RSD C'!I35)</f>
        <v>0</v>
      </c>
      <c r="P35" s="21">
        <v>0</v>
      </c>
      <c r="Q35" s="7">
        <f>SUM(P35+'RSD D'!I35)</f>
        <v>0</v>
      </c>
      <c r="R35" s="18">
        <f t="shared" si="4"/>
        <v>0</v>
      </c>
    </row>
    <row r="36" spans="1:18" ht="12.75">
      <c r="A36" t="s">
        <v>58</v>
      </c>
      <c r="C36" s="13">
        <f>SUM(BLB!I36+'RSD A'!I36+'RSD B'!I36+'RSD C'!I36+'RSD D'!I36)</f>
        <v>151395.21</v>
      </c>
      <c r="D36" s="1">
        <f>SUM(Gesamtübersicht!D36)</f>
        <v>33</v>
      </c>
      <c r="E36" s="7">
        <f t="shared" si="0"/>
        <v>4587.733636363636</v>
      </c>
      <c r="H36" s="21">
        <v>31954.23</v>
      </c>
      <c r="I36" s="7">
        <f>SUM(H36+BLB!I36)</f>
        <v>41075.07</v>
      </c>
      <c r="J36" s="21">
        <v>120480.53</v>
      </c>
      <c r="K36" s="7">
        <f>SUM(J36+'RSD A'!I36)</f>
        <v>150268.43</v>
      </c>
      <c r="L36" s="21">
        <v>92565.26</v>
      </c>
      <c r="M36" s="7">
        <f>SUM(L36+'RSD B'!I36)</f>
        <v>132872.59999999998</v>
      </c>
      <c r="N36" s="21">
        <v>33893.5</v>
      </c>
      <c r="O36" s="7">
        <f>SUM(N36+'RSD C'!I36)</f>
        <v>85252.59</v>
      </c>
      <c r="P36" s="21">
        <v>46777.74</v>
      </c>
      <c r="Q36" s="7">
        <f>SUM(P36+'RSD D'!I36)</f>
        <v>67597.78</v>
      </c>
      <c r="R36" s="18">
        <f t="shared" si="4"/>
        <v>477066.47</v>
      </c>
    </row>
    <row r="37" spans="1:18" ht="12.75">
      <c r="A37" t="s">
        <v>59</v>
      </c>
      <c r="C37" s="13">
        <f>SUM(BLB!I37+'RSD A'!I37+'RSD B'!I37+'RSD C'!I37+'RSD D'!I37)</f>
        <v>2325.72</v>
      </c>
      <c r="D37" s="1">
        <f>SUM(Gesamtübersicht!D37)</f>
        <v>4</v>
      </c>
      <c r="E37" s="7">
        <f t="shared" si="0"/>
        <v>581.43</v>
      </c>
      <c r="H37" s="21">
        <v>0</v>
      </c>
      <c r="I37" s="7">
        <f>SUM(H37+BLB!I37)</f>
        <v>0</v>
      </c>
      <c r="J37" s="21">
        <v>11946.54</v>
      </c>
      <c r="K37" s="7">
        <f>SUM(J37+'RSD A'!I37)</f>
        <v>11946.54</v>
      </c>
      <c r="L37" s="21">
        <v>5267.22</v>
      </c>
      <c r="M37" s="7">
        <f>SUM(L37+'RSD B'!I37)</f>
        <v>7650.4400000000005</v>
      </c>
      <c r="N37" s="21">
        <v>0</v>
      </c>
      <c r="O37" s="7">
        <f>SUM(N37+'RSD C'!I37)</f>
        <v>-57.5</v>
      </c>
      <c r="P37" s="21">
        <v>4593.55</v>
      </c>
      <c r="Q37" s="7">
        <f>SUM(P37+'RSD D'!I37)</f>
        <v>4593.55</v>
      </c>
      <c r="R37" s="18">
        <f t="shared" si="4"/>
        <v>24133.030000000002</v>
      </c>
    </row>
    <row r="38" spans="1:18" ht="12.75">
      <c r="A38" t="s">
        <v>60</v>
      </c>
      <c r="C38" s="13">
        <f>SUM(BLB!I38+'RSD A'!I38+'RSD B'!I38+'RSD C'!I38+'RSD D'!I38)</f>
        <v>17752.68</v>
      </c>
      <c r="D38" s="1">
        <f>SUM(Gesamtübersicht!D38)</f>
        <v>10</v>
      </c>
      <c r="E38" s="7">
        <f t="shared" si="0"/>
        <v>1775.268</v>
      </c>
      <c r="G38" s="7"/>
      <c r="H38" s="21">
        <v>0</v>
      </c>
      <c r="I38" s="7">
        <f>SUM(H38+BLB!I38)</f>
        <v>0</v>
      </c>
      <c r="J38" s="21">
        <v>5809.89</v>
      </c>
      <c r="K38" s="7">
        <f>SUM(J38+'RSD A'!I38)</f>
        <v>15703.43</v>
      </c>
      <c r="L38" s="21">
        <v>23157.07</v>
      </c>
      <c r="M38" s="7">
        <f>SUM(L38+'RSD B'!I38)</f>
        <v>28039.8</v>
      </c>
      <c r="N38" s="21">
        <v>4304.67</v>
      </c>
      <c r="O38" s="7">
        <f>SUM(N38+'RSD C'!I38)</f>
        <v>5419.47</v>
      </c>
      <c r="P38" s="21">
        <v>21821.81</v>
      </c>
      <c r="Q38" s="7">
        <f>SUM(P38+'RSD D'!I38)</f>
        <v>23683.420000000002</v>
      </c>
      <c r="R38" s="18">
        <f t="shared" si="4"/>
        <v>72846.12</v>
      </c>
    </row>
    <row r="39" spans="3:18" ht="12.75">
      <c r="C39" s="13"/>
      <c r="E39" s="7"/>
      <c r="G39" s="7"/>
      <c r="H39" s="21"/>
      <c r="I39" s="7"/>
      <c r="J39" s="21"/>
      <c r="K39" s="7"/>
      <c r="L39" s="21"/>
      <c r="M39" s="7"/>
      <c r="N39" s="21"/>
      <c r="O39" s="7"/>
      <c r="P39" s="21"/>
      <c r="Q39" s="7"/>
      <c r="R39" s="18"/>
    </row>
    <row r="40" spans="1:18" ht="12.75">
      <c r="A40" t="s">
        <v>61</v>
      </c>
      <c r="C40" s="13">
        <f>SUM(BLB!I40+'RSD A'!I40+'RSD B'!I40+'RSD C'!I40+'RSD D'!I40)</f>
        <v>29540.62</v>
      </c>
      <c r="D40" s="1">
        <f>SUM(Gesamtübersicht!D40)</f>
        <v>36</v>
      </c>
      <c r="E40" s="7">
        <f t="shared" si="0"/>
        <v>820.5727777777778</v>
      </c>
      <c r="H40" s="21">
        <v>4154.86</v>
      </c>
      <c r="I40" s="7">
        <f>SUM(H40+BLB!I40)</f>
        <v>5799.4</v>
      </c>
      <c r="J40" s="21">
        <v>12257.92</v>
      </c>
      <c r="K40" s="7">
        <f>SUM(J40+'RSD A'!I40)</f>
        <v>19110.62</v>
      </c>
      <c r="L40" s="21">
        <v>7495.46</v>
      </c>
      <c r="M40" s="7">
        <f>SUM(L40+'RSD B'!I40)</f>
        <v>11780.02</v>
      </c>
      <c r="N40" s="21">
        <v>23318.75</v>
      </c>
      <c r="O40" s="7">
        <f>SUM(N40+'RSD C'!I40)</f>
        <v>37399.770000000004</v>
      </c>
      <c r="P40" s="21">
        <v>12066.06</v>
      </c>
      <c r="Q40" s="7">
        <f>SUM(P40+'RSD D'!I40)</f>
        <v>14743.86</v>
      </c>
      <c r="R40" s="18">
        <f>SUM(I40+K40+M40+O40+Q40)</f>
        <v>88833.67</v>
      </c>
    </row>
    <row r="41" spans="1:18" ht="12.75">
      <c r="A41" t="s">
        <v>62</v>
      </c>
      <c r="C41" s="13">
        <f>SUM(BLB!I41+'RSD A'!I41+'RSD B'!I41+'RSD C'!I41+'RSD D'!I41)</f>
        <v>1886.3899999999999</v>
      </c>
      <c r="D41" s="1">
        <f>SUM(Gesamtübersicht!D41)</f>
        <v>14</v>
      </c>
      <c r="E41" s="7">
        <f t="shared" si="0"/>
        <v>134.74214285714285</v>
      </c>
      <c r="H41" s="21">
        <v>916.24</v>
      </c>
      <c r="I41" s="7">
        <f>SUM(H41+BLB!I41)</f>
        <v>916.24</v>
      </c>
      <c r="J41" s="21">
        <v>1400.3</v>
      </c>
      <c r="K41" s="7">
        <f>SUM(J41+'RSD A'!I41)</f>
        <v>1400.3</v>
      </c>
      <c r="L41" s="21">
        <v>1598.16</v>
      </c>
      <c r="M41" s="7">
        <f>SUM(L41+'RSD B'!I41)</f>
        <v>1797.93</v>
      </c>
      <c r="N41" s="21">
        <v>4472.63</v>
      </c>
      <c r="O41" s="7">
        <f>SUM(N41+'RSD C'!I41)</f>
        <v>5892.89</v>
      </c>
      <c r="P41" s="21">
        <v>1311.89</v>
      </c>
      <c r="Q41" s="7">
        <f>SUM(P41+'RSD D'!I41)</f>
        <v>1578.25</v>
      </c>
      <c r="R41" s="18">
        <f>SUM(I41+K41+M41+O41+Q41)</f>
        <v>11585.61</v>
      </c>
    </row>
    <row r="42" spans="1:18" ht="12.75">
      <c r="A42" t="s">
        <v>63</v>
      </c>
      <c r="C42" s="13">
        <f>SUM(BLB!I42+'RSD A'!I42+'RSD B'!I42+'RSD C'!I42+'RSD D'!I42)</f>
        <v>7595.54</v>
      </c>
      <c r="D42" s="1">
        <f>SUM(Gesamtübersicht!D42)</f>
        <v>31</v>
      </c>
      <c r="E42" s="7">
        <f t="shared" si="0"/>
        <v>245.01741935483872</v>
      </c>
      <c r="H42" s="21">
        <v>7164.92</v>
      </c>
      <c r="I42" s="7">
        <f>SUM(H42+BLB!I42)</f>
        <v>8280.380000000001</v>
      </c>
      <c r="J42" s="21">
        <v>7696.61</v>
      </c>
      <c r="K42" s="7">
        <f>SUM(J42+'RSD A'!I42)</f>
        <v>12329.07</v>
      </c>
      <c r="L42" s="21">
        <v>4435.9</v>
      </c>
      <c r="M42" s="7">
        <f>SUM(L42+'RSD B'!I42)</f>
        <v>5453.5199999999995</v>
      </c>
      <c r="N42" s="21">
        <v>2340</v>
      </c>
      <c r="O42" s="7">
        <f>SUM(N42+'RSD C'!I42)</f>
        <v>2870</v>
      </c>
      <c r="P42" s="21">
        <v>900</v>
      </c>
      <c r="Q42" s="7">
        <f>SUM(P42+'RSD D'!I42)</f>
        <v>1200</v>
      </c>
      <c r="R42" s="18">
        <f>SUM(I42+K42+M42+O42+Q42)</f>
        <v>30132.97</v>
      </c>
    </row>
    <row r="43" spans="3:18" ht="12.75">
      <c r="C43" s="13"/>
      <c r="E43" s="7"/>
      <c r="H43" s="21"/>
      <c r="I43" s="7"/>
      <c r="J43" s="21"/>
      <c r="K43" s="7"/>
      <c r="L43" s="21"/>
      <c r="M43" s="7"/>
      <c r="N43" s="21"/>
      <c r="O43" s="7"/>
      <c r="P43" s="21"/>
      <c r="Q43" s="7"/>
      <c r="R43" s="18"/>
    </row>
    <row r="44" spans="1:18" ht="12.75">
      <c r="A44" t="s">
        <v>103</v>
      </c>
      <c r="C44" s="13">
        <f>SUM(BLB!I44+'RSD A'!I44+'RSD B'!I44+'RSD C'!I44+'RSD D'!I44)</f>
        <v>0</v>
      </c>
      <c r="D44" s="1">
        <f>SUM(Gesamtübersicht!D44)</f>
        <v>2</v>
      </c>
      <c r="E44" s="7">
        <f t="shared" si="0"/>
        <v>0</v>
      </c>
      <c r="H44" s="21">
        <v>0</v>
      </c>
      <c r="I44" s="7">
        <f>SUM(H44+BLB!I44)</f>
        <v>0</v>
      </c>
      <c r="J44" s="21">
        <v>0</v>
      </c>
      <c r="K44" s="7">
        <f>SUM(J44+'RSD A'!I44)</f>
        <v>0</v>
      </c>
      <c r="L44" s="21">
        <v>0</v>
      </c>
      <c r="M44" s="7">
        <f>SUM(L44+'RSD B'!I44)</f>
        <v>0</v>
      </c>
      <c r="N44" s="21">
        <v>2975.64</v>
      </c>
      <c r="O44" s="7">
        <f>SUM(N44+'RSD C'!I44)</f>
        <v>2975.64</v>
      </c>
      <c r="P44" s="21">
        <v>689.88</v>
      </c>
      <c r="Q44" s="7">
        <f>SUM(P44+'RSD D'!I44)</f>
        <v>689.88</v>
      </c>
      <c r="R44" s="18">
        <f>SUM(I44+K44+M44+O44+Q44)</f>
        <v>3665.52</v>
      </c>
    </row>
    <row r="45" spans="1:18" ht="12.75">
      <c r="A45" t="s">
        <v>106</v>
      </c>
      <c r="C45" s="13">
        <f>SUM(BLB!I45+'RSD A'!I45+'RSD B'!I45+'RSD C'!I45+'RSD D'!I45)</f>
        <v>0</v>
      </c>
      <c r="D45" s="1">
        <f>SUM(Gesamtübersicht!D45)</f>
        <v>0</v>
      </c>
      <c r="E45" s="7" t="e">
        <f t="shared" si="0"/>
        <v>#DIV/0!</v>
      </c>
      <c r="H45" s="21">
        <v>0</v>
      </c>
      <c r="I45" s="7">
        <f>SUM(H45+BLB!I45)</f>
        <v>0</v>
      </c>
      <c r="J45" s="21">
        <v>0</v>
      </c>
      <c r="K45" s="7">
        <f>SUM(J45+'RSD A'!I45)</f>
        <v>0</v>
      </c>
      <c r="L45" s="21">
        <v>0</v>
      </c>
      <c r="M45" s="7">
        <f>SUM(L45+'RSD B'!I45)</f>
        <v>0</v>
      </c>
      <c r="N45" s="21">
        <v>0</v>
      </c>
      <c r="O45" s="7">
        <f>SUM(N45+'RSD C'!I45)</f>
        <v>0</v>
      </c>
      <c r="P45" s="21">
        <v>0</v>
      </c>
      <c r="Q45" s="7">
        <f>SUM(P45+'RSD D'!I45)</f>
        <v>0</v>
      </c>
      <c r="R45" s="18">
        <f>SUM(I45+K45+M45+O45+Q45)</f>
        <v>0</v>
      </c>
    </row>
    <row r="46" spans="1:18" ht="12.75">
      <c r="A46" t="s">
        <v>161</v>
      </c>
      <c r="C46" s="13">
        <f>SUM(BLB!I46+'RSD A'!I46+'RSD B'!I46+'RSD C'!I46+'RSD D'!I46)</f>
        <v>4733.39</v>
      </c>
      <c r="D46" s="1">
        <f>SUM(Gesamtübersicht!D46)</f>
        <v>0</v>
      </c>
      <c r="E46" s="7" t="e">
        <f t="shared" si="0"/>
        <v>#DIV/0!</v>
      </c>
      <c r="H46" s="21">
        <v>0</v>
      </c>
      <c r="I46" s="7">
        <f>SUM(H46+BLB!I46)</f>
        <v>0</v>
      </c>
      <c r="J46" s="21">
        <v>0</v>
      </c>
      <c r="K46" s="7">
        <f>SUM(J46+'RSD A'!I46)</f>
        <v>0</v>
      </c>
      <c r="L46" s="21">
        <v>10037.12</v>
      </c>
      <c r="M46" s="7">
        <f>SUM(L46+'RSD B'!I46)</f>
        <v>13236.630000000001</v>
      </c>
      <c r="N46" s="21">
        <v>0</v>
      </c>
      <c r="O46" s="7">
        <f>SUM(N46+'RSD C'!I46)</f>
        <v>0</v>
      </c>
      <c r="P46" s="21">
        <v>4821.03</v>
      </c>
      <c r="Q46" s="7">
        <f>SUM(P46+'RSD D'!I46)</f>
        <v>6354.91</v>
      </c>
      <c r="R46" s="18">
        <f>SUM(I46+K46+M46+O46+Q46)</f>
        <v>19591.54</v>
      </c>
    </row>
    <row r="47" spans="1:18" ht="12.75">
      <c r="A47" t="s">
        <v>162</v>
      </c>
      <c r="C47" s="13">
        <f>SUM(BLB!I47+'RSD A'!I47+'RSD B'!I47+'RSD C'!I47+'RSD D'!I47)</f>
        <v>36.02</v>
      </c>
      <c r="D47" s="1">
        <f>SUM(Gesamtübersicht!D47)</f>
        <v>0</v>
      </c>
      <c r="E47" s="7" t="e">
        <f t="shared" si="0"/>
        <v>#DIV/0!</v>
      </c>
      <c r="H47" s="21">
        <v>0</v>
      </c>
      <c r="I47" s="7">
        <f>SUM(H47+BLB!I47)</f>
        <v>0</v>
      </c>
      <c r="J47" s="21">
        <v>0</v>
      </c>
      <c r="K47" s="7">
        <f>SUM(J47+'RSD A'!I47)</f>
        <v>0</v>
      </c>
      <c r="L47" s="21">
        <v>0</v>
      </c>
      <c r="M47" s="7">
        <f>SUM(L47+'RSD B'!I47)</f>
        <v>36.02</v>
      </c>
      <c r="N47" s="21">
        <v>0</v>
      </c>
      <c r="O47" s="7">
        <f>SUM(N47+'RSD C'!I47)</f>
        <v>0</v>
      </c>
      <c r="P47" s="21">
        <v>0</v>
      </c>
      <c r="Q47" s="7">
        <f>SUM(P47+'RSD D'!I47)</f>
        <v>0</v>
      </c>
      <c r="R47" s="18">
        <f>SUM(I47+K47+M47+O47+Q47)</f>
        <v>36.02</v>
      </c>
    </row>
    <row r="48" spans="3:18" ht="12.75">
      <c r="C48" s="14"/>
      <c r="E48" s="7"/>
      <c r="H48" s="7">
        <f>SUM(H4:H47)</f>
        <v>318777.87999999995</v>
      </c>
      <c r="I48" s="19">
        <f aca="true" t="shared" si="5" ref="I48:R48">SUM(I4:I47)</f>
        <v>431138.52999999997</v>
      </c>
      <c r="J48" s="7">
        <f>SUM(J4:J47)</f>
        <v>973657.8900000002</v>
      </c>
      <c r="K48" s="19">
        <f t="shared" si="5"/>
        <v>1239816.1600000001</v>
      </c>
      <c r="L48" s="7">
        <f>SUM(L4:L47)</f>
        <v>1596471.69</v>
      </c>
      <c r="M48" s="19">
        <f t="shared" si="5"/>
        <v>2107901.82</v>
      </c>
      <c r="N48" s="7">
        <f>SUM(N4:N47)</f>
        <v>1099852.4299999997</v>
      </c>
      <c r="O48" s="19">
        <f t="shared" si="5"/>
        <v>1562651.13</v>
      </c>
      <c r="P48" s="7">
        <f>SUM(P4:P47)</f>
        <v>666870.6100000002</v>
      </c>
      <c r="Q48" s="19">
        <f t="shared" si="5"/>
        <v>861163.4500000002</v>
      </c>
      <c r="R48" s="19">
        <f t="shared" si="5"/>
        <v>6202671.09</v>
      </c>
    </row>
    <row r="49" spans="1:18" ht="12.75">
      <c r="A49" s="5" t="s">
        <v>471</v>
      </c>
      <c r="B49" s="3" t="s">
        <v>472</v>
      </c>
      <c r="C49" s="10">
        <f>SUM(C4:C47)</f>
        <v>1547040.5899999999</v>
      </c>
      <c r="D49" s="15">
        <f>SUM(D4:D47)</f>
        <v>831</v>
      </c>
      <c r="E49" s="19" t="s">
        <v>81</v>
      </c>
      <c r="F49" s="3"/>
      <c r="Q49" s="28" t="s">
        <v>160</v>
      </c>
      <c r="R49" s="19">
        <f>SUM(I48+K48+M48+O48+Q48)</f>
        <v>6202671.09</v>
      </c>
    </row>
    <row r="50" spans="1:2" ht="12.75">
      <c r="A50" s="3" t="s">
        <v>73</v>
      </c>
      <c r="B50" s="9">
        <v>38891</v>
      </c>
    </row>
    <row r="51" spans="1:4" ht="12.75">
      <c r="A51" s="3"/>
      <c r="B51" s="1"/>
      <c r="D51" s="24" t="s">
        <v>135</v>
      </c>
    </row>
    <row r="52" spans="1:4" ht="12.75">
      <c r="A52" s="2" t="s">
        <v>134</v>
      </c>
      <c r="D52" s="24" t="s">
        <v>163</v>
      </c>
    </row>
    <row r="53" spans="1:5" ht="12.75">
      <c r="A53" s="2" t="s">
        <v>120</v>
      </c>
      <c r="B53" s="27">
        <f>SUM(R4+R5+R6)</f>
        <v>94184.07</v>
      </c>
      <c r="C53" s="8" t="s">
        <v>118</v>
      </c>
      <c r="D53" s="26">
        <f>SUM(B53/F3*12)</f>
        <v>282552.21</v>
      </c>
      <c r="E53" s="8" t="s">
        <v>118</v>
      </c>
    </row>
    <row r="54" spans="1:5" ht="12.75">
      <c r="A54" s="2" t="s">
        <v>121</v>
      </c>
      <c r="B54" s="27">
        <f>SUM(R7)</f>
        <v>3820.32</v>
      </c>
      <c r="C54" s="8" t="s">
        <v>118</v>
      </c>
      <c r="D54" s="26">
        <f>SUM(B54/F3*12)</f>
        <v>11460.960000000001</v>
      </c>
      <c r="E54" s="8" t="s">
        <v>118</v>
      </c>
    </row>
    <row r="55" spans="1:5" ht="12.75">
      <c r="A55" s="2" t="s">
        <v>122</v>
      </c>
      <c r="B55" s="27">
        <f>SUM(R8+R9+R11)</f>
        <v>190762.13</v>
      </c>
      <c r="C55" s="8" t="s">
        <v>118</v>
      </c>
      <c r="D55" s="26">
        <f>SUM(B55/F3*12)</f>
        <v>572286.39</v>
      </c>
      <c r="E55" s="8" t="s">
        <v>118</v>
      </c>
    </row>
    <row r="56" spans="1:5" ht="12.75">
      <c r="A56" s="2" t="s">
        <v>123</v>
      </c>
      <c r="B56" s="27">
        <f>SUM(R10)</f>
        <v>13648.480000000001</v>
      </c>
      <c r="C56" s="8" t="s">
        <v>118</v>
      </c>
      <c r="D56" s="26">
        <f>SUM(B56/F3*12)</f>
        <v>40945.44</v>
      </c>
      <c r="E56" s="8" t="s">
        <v>118</v>
      </c>
    </row>
    <row r="57" spans="1:5" ht="12.75">
      <c r="A57" s="2" t="s">
        <v>124</v>
      </c>
      <c r="B57" s="27">
        <f>SUM(R13+R14+R15+R16+R40+R41+R42)</f>
        <v>268875.92000000004</v>
      </c>
      <c r="C57" s="8" t="s">
        <v>118</v>
      </c>
      <c r="D57" s="26">
        <f>SUM(B57/F3*12)</f>
        <v>806627.7600000001</v>
      </c>
      <c r="E57" s="8" t="s">
        <v>118</v>
      </c>
    </row>
    <row r="58" spans="1:5" ht="12.75">
      <c r="A58" s="2" t="s">
        <v>125</v>
      </c>
      <c r="B58" s="27">
        <f>SUM(R17)</f>
        <v>45233.600000000006</v>
      </c>
      <c r="C58" s="8" t="s">
        <v>118</v>
      </c>
      <c r="D58" s="26">
        <f>SUM(B58/F3*12)</f>
        <v>135700.80000000002</v>
      </c>
      <c r="E58" s="8" t="s">
        <v>118</v>
      </c>
    </row>
    <row r="59" spans="1:5" ht="12.75">
      <c r="A59" s="2" t="s">
        <v>126</v>
      </c>
      <c r="B59" s="27">
        <f>SUM(R18)</f>
        <v>68343.28</v>
      </c>
      <c r="C59" s="8" t="s">
        <v>118</v>
      </c>
      <c r="D59" s="26">
        <f>SUM(B59/F3*12)</f>
        <v>205029.84</v>
      </c>
      <c r="E59" s="8" t="s">
        <v>118</v>
      </c>
    </row>
    <row r="60" spans="1:5" ht="12.75">
      <c r="A60" s="2" t="s">
        <v>127</v>
      </c>
      <c r="B60" s="27">
        <f>SUM(R19)</f>
        <v>355959</v>
      </c>
      <c r="C60" s="8" t="s">
        <v>118</v>
      </c>
      <c r="D60" s="26">
        <f>SUM(B60/F3*12)</f>
        <v>1067877</v>
      </c>
      <c r="E60" s="8" t="s">
        <v>118</v>
      </c>
    </row>
    <row r="61" spans="1:5" ht="12.75">
      <c r="A61" s="2" t="s">
        <v>128</v>
      </c>
      <c r="B61" s="27">
        <f>SUM(R21)</f>
        <v>337027.67</v>
      </c>
      <c r="C61" s="8" t="s">
        <v>118</v>
      </c>
      <c r="D61" s="26">
        <f>SUM(B61/F3*12)</f>
        <v>1011083.01</v>
      </c>
      <c r="E61" s="8" t="s">
        <v>118</v>
      </c>
    </row>
    <row r="62" spans="1:5" ht="12.75">
      <c r="A62" s="2" t="s">
        <v>129</v>
      </c>
      <c r="B62" s="27">
        <f>SUM(R22+R24+R25+R26+R27+R28+R29)</f>
        <v>903779.5499999999</v>
      </c>
      <c r="C62" s="8" t="s">
        <v>118</v>
      </c>
      <c r="D62" s="26">
        <f>SUM(B62/F3*12)</f>
        <v>2711338.65</v>
      </c>
      <c r="E62" s="8" t="s">
        <v>118</v>
      </c>
    </row>
    <row r="63" spans="1:5" ht="12.75">
      <c r="A63" s="2" t="s">
        <v>130</v>
      </c>
      <c r="B63" s="27">
        <f>SUM(R31)</f>
        <v>609364.21</v>
      </c>
      <c r="C63" s="8" t="s">
        <v>118</v>
      </c>
      <c r="D63" s="26">
        <f>SUM(B63/F3*12)</f>
        <v>1828092.63</v>
      </c>
      <c r="E63" s="8" t="s">
        <v>118</v>
      </c>
    </row>
    <row r="64" spans="1:5" ht="12.75">
      <c r="A64" s="2" t="s">
        <v>131</v>
      </c>
      <c r="B64" s="27">
        <f>SUM(R32+R33+R34+R36)</f>
        <v>3191400.63</v>
      </c>
      <c r="C64" s="8" t="s">
        <v>118</v>
      </c>
      <c r="D64" s="26">
        <f>SUM(B64/F3*12)</f>
        <v>9574201.89</v>
      </c>
      <c r="E64" s="8" t="s">
        <v>118</v>
      </c>
    </row>
    <row r="65" spans="1:5" ht="12.75">
      <c r="A65" s="2" t="s">
        <v>132</v>
      </c>
      <c r="B65" s="27">
        <f>SUM(R37+R38)</f>
        <v>96979.15</v>
      </c>
      <c r="C65" s="8" t="s">
        <v>118</v>
      </c>
      <c r="D65" s="26">
        <f>SUM(B65/F3*12)</f>
        <v>290937.44999999995</v>
      </c>
      <c r="E65" s="8" t="s">
        <v>118</v>
      </c>
    </row>
    <row r="66" spans="1:5" ht="12.75">
      <c r="A66" s="2" t="s">
        <v>133</v>
      </c>
      <c r="B66" s="27">
        <f>SUM(R44+R45+R46+R47)</f>
        <v>23293.08</v>
      </c>
      <c r="C66" s="8" t="s">
        <v>118</v>
      </c>
      <c r="D66" s="26">
        <f>SUM(B66/F3*12)</f>
        <v>69879.24</v>
      </c>
      <c r="E66" s="8" t="s">
        <v>118</v>
      </c>
    </row>
    <row r="67" spans="1:5" ht="12.75">
      <c r="A67" s="5"/>
      <c r="B67" s="19">
        <f>SUM(B53:B66)</f>
        <v>6202671.09</v>
      </c>
      <c r="C67" s="20" t="s">
        <v>118</v>
      </c>
      <c r="D67" s="25">
        <f>SUM(D53:D66)</f>
        <v>18608013.27</v>
      </c>
      <c r="E67" s="20" t="s">
        <v>118</v>
      </c>
    </row>
    <row r="68" spans="2:4" ht="12.75">
      <c r="B68" s="4"/>
      <c r="D68"/>
    </row>
  </sheetData>
  <printOptions gridLines="1" horizontalCentered="1" verticalCentered="1"/>
  <pageMargins left="0.3937007874015748" right="0.3937007874015748" top="0.4330708661417323" bottom="0.1968503937007874" header="0.2755905511811024" footer="0"/>
  <pageSetup fitToHeight="1" fitToWidth="1" horizontalDpi="600" verticalDpi="600" orientation="landscape" paperSize="9" scale="66" r:id="rId1"/>
  <headerFooter alignWithMargins="0">
    <oddHeader>&amp;C&amp;"Arial,Fett"&amp;12&amp;EZusammenführung von Ausgaben - IST und Fallzahlen von BLB und RSD's - April 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3.57421875" style="0" customWidth="1"/>
    <col min="3" max="3" width="9.7109375" style="0" bestFit="1" customWidth="1"/>
    <col min="4" max="4" width="9.00390625" style="0" bestFit="1" customWidth="1"/>
    <col min="5" max="5" width="11.7109375" style="0" bestFit="1" customWidth="1"/>
    <col min="6" max="6" width="2.28125" style="0" customWidth="1"/>
    <col min="7" max="7" width="8.7109375" style="0" bestFit="1" customWidth="1"/>
    <col min="8" max="8" width="18.8515625" style="1" bestFit="1" customWidth="1"/>
    <col min="9" max="9" width="10.140625" style="0" bestFit="1" customWidth="1"/>
    <col min="10" max="10" width="2.421875" style="0" customWidth="1"/>
  </cols>
  <sheetData>
    <row r="1" spans="1:9" ht="12.75">
      <c r="A1" s="22" t="s">
        <v>144</v>
      </c>
      <c r="C1" s="32" t="s">
        <v>70</v>
      </c>
      <c r="D1" s="32" t="s">
        <v>70</v>
      </c>
      <c r="E1" s="34" t="s">
        <v>169</v>
      </c>
      <c r="I1" s="4" t="s">
        <v>176</v>
      </c>
    </row>
    <row r="2" spans="1:9" ht="12.75">
      <c r="A2" s="4" t="s">
        <v>173</v>
      </c>
      <c r="C2" s="32" t="s">
        <v>165</v>
      </c>
      <c r="D2" s="32" t="s">
        <v>167</v>
      </c>
      <c r="E2" s="32" t="s">
        <v>170</v>
      </c>
      <c r="G2" s="3" t="s">
        <v>177</v>
      </c>
      <c r="I2" s="4" t="s">
        <v>116</v>
      </c>
    </row>
    <row r="3" spans="1:9" ht="12.75">
      <c r="A3" s="4" t="s">
        <v>174</v>
      </c>
      <c r="B3" s="4" t="s">
        <v>0</v>
      </c>
      <c r="C3" s="32" t="s">
        <v>166</v>
      </c>
      <c r="D3" s="32" t="s">
        <v>168</v>
      </c>
      <c r="E3" s="32" t="s">
        <v>168</v>
      </c>
      <c r="G3" s="3" t="s">
        <v>178</v>
      </c>
      <c r="H3" s="4" t="s">
        <v>115</v>
      </c>
      <c r="I3" s="33">
        <v>38808</v>
      </c>
    </row>
    <row r="4" spans="1:10" ht="12.75">
      <c r="A4" s="2" t="s">
        <v>7</v>
      </c>
      <c r="B4" t="s">
        <v>88</v>
      </c>
      <c r="C4" s="31"/>
      <c r="D4" s="31"/>
      <c r="E4" s="31">
        <f>SUM(C4+C5+C6-D4)</f>
        <v>0</v>
      </c>
      <c r="F4" t="s">
        <v>74</v>
      </c>
      <c r="G4" s="22" t="s">
        <v>179</v>
      </c>
      <c r="H4" s="1" t="s">
        <v>198</v>
      </c>
      <c r="I4" s="30"/>
      <c r="J4" t="s">
        <v>118</v>
      </c>
    </row>
    <row r="5" spans="1:10" ht="12.75">
      <c r="A5" s="2" t="s">
        <v>8</v>
      </c>
      <c r="B5" t="s">
        <v>89</v>
      </c>
      <c r="C5" s="31"/>
      <c r="D5" s="31" t="s">
        <v>209</v>
      </c>
      <c r="E5" s="31" t="s">
        <v>199</v>
      </c>
      <c r="F5" t="s">
        <v>74</v>
      </c>
      <c r="G5" s="1" t="s">
        <v>179</v>
      </c>
      <c r="H5" s="1" t="s">
        <v>42</v>
      </c>
      <c r="I5" s="30"/>
      <c r="J5" t="s">
        <v>118</v>
      </c>
    </row>
    <row r="6" spans="1:10" ht="12.75">
      <c r="A6" s="2" t="s">
        <v>90</v>
      </c>
      <c r="B6" t="s">
        <v>91</v>
      </c>
      <c r="C6" s="31"/>
      <c r="D6" s="31" t="s">
        <v>209</v>
      </c>
      <c r="E6" s="31" t="s">
        <v>199</v>
      </c>
      <c r="F6" t="s">
        <v>76</v>
      </c>
      <c r="G6" s="1" t="s">
        <v>179</v>
      </c>
      <c r="H6" s="1" t="s">
        <v>92</v>
      </c>
      <c r="I6" s="30"/>
      <c r="J6" t="s">
        <v>118</v>
      </c>
    </row>
    <row r="7" spans="1:10" ht="12.75">
      <c r="A7" s="2" t="s">
        <v>9</v>
      </c>
      <c r="B7" t="s">
        <v>10</v>
      </c>
      <c r="C7" s="31"/>
      <c r="D7" s="31"/>
      <c r="E7" s="31">
        <f>SUM(C7-D7)</f>
        <v>0</v>
      </c>
      <c r="F7" t="s">
        <v>75</v>
      </c>
      <c r="G7" s="22" t="s">
        <v>180</v>
      </c>
      <c r="H7" s="1" t="s">
        <v>64</v>
      </c>
      <c r="I7" s="30"/>
      <c r="J7" t="s">
        <v>118</v>
      </c>
    </row>
    <row r="8" spans="1:10" ht="12.75">
      <c r="A8" s="2" t="s">
        <v>11</v>
      </c>
      <c r="B8" t="s">
        <v>175</v>
      </c>
      <c r="C8" s="31"/>
      <c r="D8" s="31"/>
      <c r="E8" s="31">
        <f>SUM(C8+C9+C11-D8)</f>
        <v>0</v>
      </c>
      <c r="F8" t="s">
        <v>76</v>
      </c>
      <c r="G8" s="22" t="s">
        <v>181</v>
      </c>
      <c r="H8" s="1" t="s">
        <v>197</v>
      </c>
      <c r="I8" s="30"/>
      <c r="J8" t="s">
        <v>118</v>
      </c>
    </row>
    <row r="9" spans="1:10" ht="12.75">
      <c r="A9" s="2" t="s">
        <v>11</v>
      </c>
      <c r="B9" t="s">
        <v>172</v>
      </c>
      <c r="C9" s="31"/>
      <c r="D9" s="31" t="s">
        <v>209</v>
      </c>
      <c r="E9" s="31" t="s">
        <v>200</v>
      </c>
      <c r="F9" t="s">
        <v>76</v>
      </c>
      <c r="G9" s="1" t="s">
        <v>181</v>
      </c>
      <c r="H9" s="1" t="s">
        <v>108</v>
      </c>
      <c r="I9" s="30"/>
      <c r="J9" t="s">
        <v>118</v>
      </c>
    </row>
    <row r="10" spans="1:10" ht="12.75">
      <c r="A10" s="2" t="s">
        <v>93</v>
      </c>
      <c r="B10" t="s">
        <v>94</v>
      </c>
      <c r="C10" s="31">
        <v>1</v>
      </c>
      <c r="D10" s="31">
        <v>1</v>
      </c>
      <c r="E10" s="31">
        <f>SUM(C10-D10)</f>
        <v>0</v>
      </c>
      <c r="F10" t="s">
        <v>75</v>
      </c>
      <c r="G10" s="22" t="s">
        <v>182</v>
      </c>
      <c r="H10" s="1" t="s">
        <v>95</v>
      </c>
      <c r="I10" s="30">
        <v>701.28</v>
      </c>
      <c r="J10" t="s">
        <v>118</v>
      </c>
    </row>
    <row r="11" spans="1:10" ht="12.75">
      <c r="A11" s="2" t="s">
        <v>113</v>
      </c>
      <c r="B11" t="s">
        <v>114</v>
      </c>
      <c r="C11" s="31"/>
      <c r="D11" s="31" t="s">
        <v>209</v>
      </c>
      <c r="E11" s="31" t="s">
        <v>200</v>
      </c>
      <c r="F11" t="s">
        <v>76</v>
      </c>
      <c r="G11" s="1" t="s">
        <v>181</v>
      </c>
      <c r="H11" s="1" t="s">
        <v>109</v>
      </c>
      <c r="I11" s="30"/>
      <c r="J11" t="s">
        <v>118</v>
      </c>
    </row>
    <row r="12" spans="1:9" ht="12.75">
      <c r="A12" s="2"/>
      <c r="C12" s="31" t="s">
        <v>210</v>
      </c>
      <c r="D12" s="31" t="s">
        <v>210</v>
      </c>
      <c r="E12" s="31" t="s">
        <v>210</v>
      </c>
      <c r="G12" s="1"/>
      <c r="I12" s="31" t="s">
        <v>210</v>
      </c>
    </row>
    <row r="13" spans="1:10" ht="12.75">
      <c r="A13" s="2" t="s">
        <v>12</v>
      </c>
      <c r="B13" t="s">
        <v>13</v>
      </c>
      <c r="C13" s="31">
        <v>7</v>
      </c>
      <c r="D13" s="31" t="s">
        <v>209</v>
      </c>
      <c r="E13" s="31" t="s">
        <v>202</v>
      </c>
      <c r="F13" t="s">
        <v>75</v>
      </c>
      <c r="G13" s="1" t="s">
        <v>183</v>
      </c>
      <c r="H13" s="1" t="s">
        <v>44</v>
      </c>
      <c r="I13" s="30">
        <v>3899.72</v>
      </c>
      <c r="J13" t="s">
        <v>118</v>
      </c>
    </row>
    <row r="14" spans="1:10" ht="12.75">
      <c r="A14" s="2" t="s">
        <v>12</v>
      </c>
      <c r="B14" t="s">
        <v>14</v>
      </c>
      <c r="C14" s="31">
        <v>1</v>
      </c>
      <c r="D14" s="31" t="s">
        <v>209</v>
      </c>
      <c r="E14" s="31" t="s">
        <v>202</v>
      </c>
      <c r="F14" t="s">
        <v>75</v>
      </c>
      <c r="G14" s="1" t="s">
        <v>183</v>
      </c>
      <c r="H14" s="1" t="s">
        <v>45</v>
      </c>
      <c r="I14" s="30"/>
      <c r="J14" t="s">
        <v>118</v>
      </c>
    </row>
    <row r="15" spans="1:10" ht="12.75">
      <c r="A15" s="2" t="s">
        <v>12</v>
      </c>
      <c r="B15" t="s">
        <v>15</v>
      </c>
      <c r="C15" s="31"/>
      <c r="D15" s="31" t="s">
        <v>209</v>
      </c>
      <c r="E15" s="31" t="s">
        <v>202</v>
      </c>
      <c r="F15" t="s">
        <v>75</v>
      </c>
      <c r="G15" s="1" t="s">
        <v>183</v>
      </c>
      <c r="H15" s="1" t="s">
        <v>46</v>
      </c>
      <c r="I15" s="30"/>
      <c r="J15" t="s">
        <v>118</v>
      </c>
    </row>
    <row r="16" spans="1:10" ht="12.75">
      <c r="A16" s="2" t="s">
        <v>12</v>
      </c>
      <c r="B16" t="s">
        <v>16</v>
      </c>
      <c r="C16" s="31"/>
      <c r="D16" s="31" t="s">
        <v>209</v>
      </c>
      <c r="E16" s="31" t="s">
        <v>202</v>
      </c>
      <c r="F16" t="s">
        <v>75</v>
      </c>
      <c r="G16" s="1" t="s">
        <v>183</v>
      </c>
      <c r="H16" s="1" t="s">
        <v>47</v>
      </c>
      <c r="I16" s="30"/>
      <c r="J16" t="s">
        <v>118</v>
      </c>
    </row>
    <row r="17" spans="1:10" ht="12.75">
      <c r="A17" s="2" t="s">
        <v>17</v>
      </c>
      <c r="B17" t="s">
        <v>18</v>
      </c>
      <c r="C17" s="31"/>
      <c r="D17" s="31">
        <v>1</v>
      </c>
      <c r="E17" s="31">
        <f>SUM(C17-D17)</f>
        <v>-1</v>
      </c>
      <c r="F17" t="s">
        <v>75</v>
      </c>
      <c r="G17" s="22" t="s">
        <v>184</v>
      </c>
      <c r="H17" s="1" t="s">
        <v>43</v>
      </c>
      <c r="I17" s="30"/>
      <c r="J17" t="s">
        <v>118</v>
      </c>
    </row>
    <row r="18" spans="1:10" ht="12.75">
      <c r="A18" s="2" t="s">
        <v>19</v>
      </c>
      <c r="B18" t="s">
        <v>20</v>
      </c>
      <c r="C18" s="31">
        <v>2</v>
      </c>
      <c r="D18" s="31">
        <v>3</v>
      </c>
      <c r="E18" s="31">
        <f>SUM(C18-D18)</f>
        <v>-1</v>
      </c>
      <c r="F18" t="s">
        <v>75</v>
      </c>
      <c r="G18" s="22" t="s">
        <v>185</v>
      </c>
      <c r="H18" s="1" t="s">
        <v>48</v>
      </c>
      <c r="I18" s="30">
        <v>983.84</v>
      </c>
      <c r="J18" t="s">
        <v>118</v>
      </c>
    </row>
    <row r="19" spans="1:10" ht="12.75">
      <c r="A19" s="2" t="s">
        <v>21</v>
      </c>
      <c r="B19" t="s">
        <v>22</v>
      </c>
      <c r="C19" s="31">
        <v>6</v>
      </c>
      <c r="D19" s="31">
        <v>5</v>
      </c>
      <c r="E19" s="31">
        <f>SUM(C19-D19)</f>
        <v>1</v>
      </c>
      <c r="F19" t="s">
        <v>75</v>
      </c>
      <c r="G19" s="22" t="s">
        <v>186</v>
      </c>
      <c r="H19" s="1" t="s">
        <v>49</v>
      </c>
      <c r="I19" s="30">
        <v>6737.18</v>
      </c>
      <c r="J19" t="s">
        <v>118</v>
      </c>
    </row>
    <row r="20" spans="1:9" ht="12.75">
      <c r="A20" s="2"/>
      <c r="C20" s="31" t="s">
        <v>210</v>
      </c>
      <c r="D20" s="31" t="s">
        <v>210</v>
      </c>
      <c r="E20" s="31" t="s">
        <v>210</v>
      </c>
      <c r="G20" s="1"/>
      <c r="I20" s="31" t="s">
        <v>210</v>
      </c>
    </row>
    <row r="21" spans="1:10" ht="12.75">
      <c r="A21" s="2" t="s">
        <v>23</v>
      </c>
      <c r="B21" t="s">
        <v>24</v>
      </c>
      <c r="C21" s="31">
        <v>1</v>
      </c>
      <c r="D21" s="31">
        <v>1</v>
      </c>
      <c r="E21" s="31">
        <f>SUM(C21-D21)</f>
        <v>0</v>
      </c>
      <c r="F21" t="s">
        <v>74</v>
      </c>
      <c r="G21" s="22" t="s">
        <v>187</v>
      </c>
      <c r="H21" s="1" t="s">
        <v>50</v>
      </c>
      <c r="I21" s="30">
        <v>1351.92</v>
      </c>
      <c r="J21" t="s">
        <v>118</v>
      </c>
    </row>
    <row r="22" spans="1:10" ht="12.75">
      <c r="A22" s="2" t="s">
        <v>99</v>
      </c>
      <c r="B22" t="s">
        <v>98</v>
      </c>
      <c r="C22" s="31"/>
      <c r="D22" s="31" t="s">
        <v>209</v>
      </c>
      <c r="E22" s="31" t="s">
        <v>203</v>
      </c>
      <c r="F22" t="s">
        <v>74</v>
      </c>
      <c r="G22" s="1" t="s">
        <v>188</v>
      </c>
      <c r="H22" s="1" t="s">
        <v>96</v>
      </c>
      <c r="I22" s="30"/>
      <c r="J22" t="s">
        <v>118</v>
      </c>
    </row>
    <row r="23" spans="1:9" ht="12.75">
      <c r="A23" s="2"/>
      <c r="C23" s="31" t="s">
        <v>210</v>
      </c>
      <c r="D23" s="31" t="s">
        <v>210</v>
      </c>
      <c r="E23" s="31" t="s">
        <v>210</v>
      </c>
      <c r="G23" s="1"/>
      <c r="I23" s="31" t="s">
        <v>210</v>
      </c>
    </row>
    <row r="24" spans="1:10" ht="12.75">
      <c r="A24" s="2" t="s">
        <v>25</v>
      </c>
      <c r="B24" t="s">
        <v>148</v>
      </c>
      <c r="C24" s="31">
        <v>12</v>
      </c>
      <c r="D24" s="31">
        <v>49</v>
      </c>
      <c r="E24" s="31">
        <f>SUM(C24+C25+C26+C27+C28+C29+C22-D24)</f>
        <v>-2</v>
      </c>
      <c r="F24" t="s">
        <v>76</v>
      </c>
      <c r="G24" s="22" t="s">
        <v>188</v>
      </c>
      <c r="H24" s="1" t="s">
        <v>204</v>
      </c>
      <c r="I24" s="30">
        <v>4504.91</v>
      </c>
      <c r="J24" t="s">
        <v>118</v>
      </c>
    </row>
    <row r="25" spans="1:10" ht="12.75">
      <c r="A25" s="2" t="s">
        <v>25</v>
      </c>
      <c r="B25" t="s">
        <v>27</v>
      </c>
      <c r="C25" s="31"/>
      <c r="D25" s="31" t="s">
        <v>209</v>
      </c>
      <c r="E25" s="31" t="s">
        <v>203</v>
      </c>
      <c r="F25" t="s">
        <v>76</v>
      </c>
      <c r="G25" s="1" t="s">
        <v>188</v>
      </c>
      <c r="H25" s="1" t="s">
        <v>51</v>
      </c>
      <c r="I25" s="30">
        <v>1070.28</v>
      </c>
      <c r="J25" t="s">
        <v>118</v>
      </c>
    </row>
    <row r="26" spans="1:10" ht="12.75">
      <c r="A26" s="2" t="s">
        <v>25</v>
      </c>
      <c r="B26" t="s">
        <v>149</v>
      </c>
      <c r="C26" s="31">
        <v>35</v>
      </c>
      <c r="D26" s="31" t="s">
        <v>209</v>
      </c>
      <c r="E26" s="31" t="s">
        <v>203</v>
      </c>
      <c r="F26" t="s">
        <v>76</v>
      </c>
      <c r="G26" s="1" t="s">
        <v>188</v>
      </c>
      <c r="H26" s="1" t="s">
        <v>52</v>
      </c>
      <c r="I26" s="30">
        <v>58297.74</v>
      </c>
      <c r="J26" t="s">
        <v>118</v>
      </c>
    </row>
    <row r="27" spans="1:10" ht="12.75">
      <c r="A27" s="2" t="s">
        <v>25</v>
      </c>
      <c r="B27" t="s">
        <v>150</v>
      </c>
      <c r="C27" s="31"/>
      <c r="D27" s="31" t="s">
        <v>209</v>
      </c>
      <c r="E27" s="31" t="s">
        <v>203</v>
      </c>
      <c r="F27" t="s">
        <v>76</v>
      </c>
      <c r="G27" s="1" t="s">
        <v>188</v>
      </c>
      <c r="H27" s="1" t="s">
        <v>53</v>
      </c>
      <c r="I27" s="30">
        <v>16566.26</v>
      </c>
      <c r="J27" t="s">
        <v>118</v>
      </c>
    </row>
    <row r="28" spans="1:10" ht="12.75">
      <c r="A28" s="2" t="s">
        <v>25</v>
      </c>
      <c r="B28" t="s">
        <v>97</v>
      </c>
      <c r="C28" s="31"/>
      <c r="D28" s="31" t="s">
        <v>209</v>
      </c>
      <c r="E28" s="31" t="s">
        <v>203</v>
      </c>
      <c r="F28" t="s">
        <v>76</v>
      </c>
      <c r="G28" s="1" t="s">
        <v>188</v>
      </c>
      <c r="H28" s="1" t="s">
        <v>83</v>
      </c>
      <c r="I28" s="30"/>
      <c r="J28" t="s">
        <v>118</v>
      </c>
    </row>
    <row r="29" spans="1:10" ht="12.75">
      <c r="A29" s="2" t="s">
        <v>25</v>
      </c>
      <c r="B29" t="s">
        <v>100</v>
      </c>
      <c r="C29" s="31"/>
      <c r="D29" s="31" t="s">
        <v>209</v>
      </c>
      <c r="E29" s="31" t="s">
        <v>203</v>
      </c>
      <c r="F29" t="s">
        <v>76</v>
      </c>
      <c r="G29" s="1" t="s">
        <v>188</v>
      </c>
      <c r="H29" s="1" t="s">
        <v>82</v>
      </c>
      <c r="I29" s="30">
        <v>6366.68</v>
      </c>
      <c r="J29" t="s">
        <v>118</v>
      </c>
    </row>
    <row r="30" spans="1:9" ht="12.75">
      <c r="A30" s="2"/>
      <c r="C30" s="31" t="s">
        <v>210</v>
      </c>
      <c r="D30" s="31" t="s">
        <v>210</v>
      </c>
      <c r="E30" s="31" t="s">
        <v>210</v>
      </c>
      <c r="G30" s="1"/>
      <c r="I30" s="31" t="s">
        <v>210</v>
      </c>
    </row>
    <row r="31" spans="1:10" ht="12.75">
      <c r="A31" s="2" t="s">
        <v>30</v>
      </c>
      <c r="B31" t="s">
        <v>31</v>
      </c>
      <c r="C31" s="31"/>
      <c r="D31" s="31"/>
      <c r="E31" s="31">
        <f>SUM(C31+C35-D31)</f>
        <v>0</v>
      </c>
      <c r="F31" t="s">
        <v>76</v>
      </c>
      <c r="G31" s="22" t="s">
        <v>189</v>
      </c>
      <c r="H31" s="1" t="s">
        <v>205</v>
      </c>
      <c r="I31" s="30"/>
      <c r="J31" t="s">
        <v>118</v>
      </c>
    </row>
    <row r="32" spans="1:10" ht="12.75">
      <c r="A32" s="2" t="s">
        <v>30</v>
      </c>
      <c r="B32" t="s">
        <v>32</v>
      </c>
      <c r="C32" s="31"/>
      <c r="D32" s="31"/>
      <c r="E32" s="31">
        <f>SUM(C32-D32)</f>
        <v>0</v>
      </c>
      <c r="F32" t="s">
        <v>76</v>
      </c>
      <c r="G32" s="22" t="s">
        <v>190</v>
      </c>
      <c r="H32" s="1" t="s">
        <v>55</v>
      </c>
      <c r="I32" s="30"/>
      <c r="J32" t="s">
        <v>118</v>
      </c>
    </row>
    <row r="33" spans="1:10" ht="12.75">
      <c r="A33" s="2" t="s">
        <v>30</v>
      </c>
      <c r="B33" t="s">
        <v>33</v>
      </c>
      <c r="C33" s="31"/>
      <c r="D33" s="31"/>
      <c r="E33" s="31">
        <f>SUM(C33-D33)</f>
        <v>0</v>
      </c>
      <c r="F33" t="s">
        <v>76</v>
      </c>
      <c r="G33" s="22" t="s">
        <v>191</v>
      </c>
      <c r="H33" s="1" t="s">
        <v>56</v>
      </c>
      <c r="I33" s="30"/>
      <c r="J33" t="s">
        <v>118</v>
      </c>
    </row>
    <row r="34" spans="1:10" ht="12.75">
      <c r="A34" s="2" t="s">
        <v>30</v>
      </c>
      <c r="B34" t="s">
        <v>34</v>
      </c>
      <c r="C34" s="31"/>
      <c r="D34" s="31"/>
      <c r="E34" s="31">
        <f>SUM(C34-D34)</f>
        <v>0</v>
      </c>
      <c r="F34" t="s">
        <v>76</v>
      </c>
      <c r="G34" s="22" t="s">
        <v>192</v>
      </c>
      <c r="H34" s="1" t="s">
        <v>57</v>
      </c>
      <c r="I34" s="30">
        <v>0</v>
      </c>
      <c r="J34" t="s">
        <v>118</v>
      </c>
    </row>
    <row r="35" spans="1:10" ht="12.75">
      <c r="A35" s="2" t="s">
        <v>30</v>
      </c>
      <c r="B35" t="s">
        <v>35</v>
      </c>
      <c r="C35" s="31"/>
      <c r="D35" s="31" t="s">
        <v>209</v>
      </c>
      <c r="E35" s="31" t="s">
        <v>206</v>
      </c>
      <c r="F35" t="s">
        <v>76</v>
      </c>
      <c r="G35" s="1" t="s">
        <v>189</v>
      </c>
      <c r="H35" s="1" t="s">
        <v>54</v>
      </c>
      <c r="I35" s="30"/>
      <c r="J35" t="s">
        <v>118</v>
      </c>
    </row>
    <row r="36" spans="1:10" ht="12.75">
      <c r="A36" s="2" t="s">
        <v>30</v>
      </c>
      <c r="B36" t="s">
        <v>36</v>
      </c>
      <c r="C36" s="31">
        <v>3</v>
      </c>
      <c r="D36" s="31">
        <v>2</v>
      </c>
      <c r="E36" s="31">
        <f>SUM(C36-D36)</f>
        <v>1</v>
      </c>
      <c r="F36" t="s">
        <v>76</v>
      </c>
      <c r="G36" s="22" t="s">
        <v>193</v>
      </c>
      <c r="H36" s="1" t="s">
        <v>58</v>
      </c>
      <c r="I36" s="30">
        <v>9120.84</v>
      </c>
      <c r="J36" t="s">
        <v>118</v>
      </c>
    </row>
    <row r="37" spans="1:10" ht="12.75">
      <c r="A37" s="2" t="s">
        <v>37</v>
      </c>
      <c r="B37" t="s">
        <v>87</v>
      </c>
      <c r="C37" s="31">
        <v>1</v>
      </c>
      <c r="D37" s="31"/>
      <c r="E37" s="31">
        <f>SUM(C37-D37)</f>
        <v>1</v>
      </c>
      <c r="F37" t="s">
        <v>75</v>
      </c>
      <c r="G37" s="22" t="s">
        <v>194</v>
      </c>
      <c r="H37" s="1" t="s">
        <v>59</v>
      </c>
      <c r="I37" s="30"/>
      <c r="J37" t="s">
        <v>118</v>
      </c>
    </row>
    <row r="38" spans="1:10" ht="12.75">
      <c r="A38" s="2" t="s">
        <v>37</v>
      </c>
      <c r="B38" t="s">
        <v>38</v>
      </c>
      <c r="C38" s="31"/>
      <c r="D38" s="31">
        <v>2</v>
      </c>
      <c r="E38" s="31">
        <f>SUM(C38-D38)</f>
        <v>-2</v>
      </c>
      <c r="F38" t="s">
        <v>76</v>
      </c>
      <c r="G38" s="22" t="s">
        <v>195</v>
      </c>
      <c r="H38" s="1" t="s">
        <v>60</v>
      </c>
      <c r="I38" s="30"/>
      <c r="J38" t="s">
        <v>118</v>
      </c>
    </row>
    <row r="39" spans="1:9" ht="12.75">
      <c r="A39" s="2"/>
      <c r="C39" s="31" t="s">
        <v>210</v>
      </c>
      <c r="D39" s="31" t="s">
        <v>210</v>
      </c>
      <c r="E39" s="31" t="s">
        <v>210</v>
      </c>
      <c r="G39" s="1"/>
      <c r="I39" s="31" t="s">
        <v>210</v>
      </c>
    </row>
    <row r="40" spans="1:10" ht="12.75">
      <c r="A40" s="2" t="s">
        <v>39</v>
      </c>
      <c r="B40" t="s">
        <v>13</v>
      </c>
      <c r="C40" s="31">
        <v>2</v>
      </c>
      <c r="D40" s="31">
        <v>15</v>
      </c>
      <c r="E40" s="31">
        <f>SUM(C40+C41+C42+C13+C14+C15+C16-D40)</f>
        <v>2</v>
      </c>
      <c r="F40" t="s">
        <v>75</v>
      </c>
      <c r="G40" s="22" t="s">
        <v>183</v>
      </c>
      <c r="H40" s="1" t="s">
        <v>201</v>
      </c>
      <c r="I40" s="30">
        <v>1644.54</v>
      </c>
      <c r="J40" t="s">
        <v>118</v>
      </c>
    </row>
    <row r="41" spans="1:10" ht="12.75">
      <c r="A41" s="2" t="s">
        <v>39</v>
      </c>
      <c r="B41" t="s">
        <v>16</v>
      </c>
      <c r="C41" s="31">
        <v>1</v>
      </c>
      <c r="D41" s="31" t="s">
        <v>209</v>
      </c>
      <c r="E41" s="31" t="s">
        <v>202</v>
      </c>
      <c r="F41" t="s">
        <v>75</v>
      </c>
      <c r="G41" s="1" t="s">
        <v>183</v>
      </c>
      <c r="H41" s="1" t="s">
        <v>62</v>
      </c>
      <c r="I41" s="30"/>
      <c r="J41" t="s">
        <v>118</v>
      </c>
    </row>
    <row r="42" spans="1:10" ht="12.75">
      <c r="A42" s="2" t="s">
        <v>39</v>
      </c>
      <c r="B42" t="s">
        <v>40</v>
      </c>
      <c r="C42" s="31">
        <v>6</v>
      </c>
      <c r="D42" s="31" t="s">
        <v>209</v>
      </c>
      <c r="E42" s="31" t="s">
        <v>202</v>
      </c>
      <c r="F42" t="s">
        <v>75</v>
      </c>
      <c r="G42" s="1" t="s">
        <v>183</v>
      </c>
      <c r="H42" s="1" t="s">
        <v>63</v>
      </c>
      <c r="I42" s="30">
        <v>1115.46</v>
      </c>
      <c r="J42" t="s">
        <v>118</v>
      </c>
    </row>
    <row r="43" spans="1:9" ht="12.75">
      <c r="A43" s="2"/>
      <c r="C43" s="31" t="s">
        <v>210</v>
      </c>
      <c r="D43" s="31" t="s">
        <v>210</v>
      </c>
      <c r="E43" s="31" t="s">
        <v>210</v>
      </c>
      <c r="G43" s="1"/>
      <c r="I43" s="31" t="s">
        <v>210</v>
      </c>
    </row>
    <row r="44" spans="1:10" ht="12.75">
      <c r="A44" s="2" t="s">
        <v>101</v>
      </c>
      <c r="B44" t="s">
        <v>104</v>
      </c>
      <c r="C44" s="31"/>
      <c r="D44" s="31"/>
      <c r="E44" s="31">
        <f>SUM(C44+C45+C46+C47-D44)</f>
        <v>0</v>
      </c>
      <c r="F44" t="s">
        <v>76</v>
      </c>
      <c r="G44" s="22" t="s">
        <v>196</v>
      </c>
      <c r="H44" s="1" t="s">
        <v>208</v>
      </c>
      <c r="I44" s="30"/>
      <c r="J44" t="s">
        <v>118</v>
      </c>
    </row>
    <row r="45" spans="1:10" ht="12.75">
      <c r="A45" s="2" t="s">
        <v>101</v>
      </c>
      <c r="B45" t="s">
        <v>105</v>
      </c>
      <c r="C45" s="31"/>
      <c r="D45" s="31" t="s">
        <v>209</v>
      </c>
      <c r="E45" s="31" t="s">
        <v>207</v>
      </c>
      <c r="F45" t="s">
        <v>75</v>
      </c>
      <c r="G45" s="1" t="s">
        <v>196</v>
      </c>
      <c r="H45" s="1" t="s">
        <v>106</v>
      </c>
      <c r="I45" s="30"/>
      <c r="J45" t="s">
        <v>118</v>
      </c>
    </row>
    <row r="46" spans="1:10" ht="12.75">
      <c r="A46" s="2" t="s">
        <v>101</v>
      </c>
      <c r="B46" t="s">
        <v>102</v>
      </c>
      <c r="C46" s="31"/>
      <c r="D46" s="31" t="s">
        <v>209</v>
      </c>
      <c r="E46" s="31" t="s">
        <v>207</v>
      </c>
      <c r="F46" t="s">
        <v>75</v>
      </c>
      <c r="G46" s="1" t="s">
        <v>196</v>
      </c>
      <c r="H46" s="1" t="s">
        <v>161</v>
      </c>
      <c r="I46" s="30"/>
      <c r="J46" t="s">
        <v>118</v>
      </c>
    </row>
    <row r="47" spans="1:10" ht="12.75">
      <c r="A47" s="2" t="s">
        <v>101</v>
      </c>
      <c r="B47" t="s">
        <v>107</v>
      </c>
      <c r="C47" s="31"/>
      <c r="D47" s="31" t="s">
        <v>209</v>
      </c>
      <c r="E47" s="31" t="s">
        <v>207</v>
      </c>
      <c r="F47" t="s">
        <v>76</v>
      </c>
      <c r="G47" s="1" t="s">
        <v>196</v>
      </c>
      <c r="H47" s="1" t="s">
        <v>162</v>
      </c>
      <c r="I47" s="30"/>
      <c r="J47" t="s">
        <v>118</v>
      </c>
    </row>
    <row r="48" ht="12.75">
      <c r="A48" s="2"/>
    </row>
    <row r="49" spans="1:2" ht="12.75">
      <c r="A49" s="39">
        <v>38840</v>
      </c>
      <c r="B49" s="12" t="s">
        <v>470</v>
      </c>
    </row>
    <row r="50" spans="1:2" ht="12.75">
      <c r="A50" s="38">
        <v>38854</v>
      </c>
      <c r="B50" s="37" t="s">
        <v>474</v>
      </c>
    </row>
    <row r="51" spans="1:10" ht="12.75">
      <c r="A51" s="38">
        <v>38891</v>
      </c>
      <c r="B51" s="12" t="s">
        <v>473</v>
      </c>
      <c r="C51" s="4">
        <f>SUM(C4:C47)</f>
        <v>78</v>
      </c>
      <c r="D51" s="4">
        <f>SUM(D4:D47)</f>
        <v>79</v>
      </c>
      <c r="E51" s="4">
        <f>SUM(E4+E7+E8+E10+E17+E18+E19+E21+E24+E31+E32+E33+E34+E36+E37+E38+E40+E44)</f>
        <v>-1</v>
      </c>
      <c r="H51" s="40" t="s">
        <v>212</v>
      </c>
      <c r="I51" s="19">
        <f>SUM(I4:I47)</f>
        <v>112360.65</v>
      </c>
      <c r="J51" t="s">
        <v>118</v>
      </c>
    </row>
    <row r="52" ht="12.75">
      <c r="B52" s="5" t="s">
        <v>77</v>
      </c>
    </row>
    <row r="53" spans="2:9" ht="12.75">
      <c r="B53" s="16"/>
      <c r="C53" s="4" t="s">
        <v>81</v>
      </c>
      <c r="D53" s="4"/>
      <c r="E53" s="4"/>
      <c r="F53" s="1"/>
      <c r="G53" s="1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27</v>
      </c>
      <c r="D54" s="2"/>
      <c r="E54" s="2"/>
      <c r="I54" s="18">
        <f>SUM(I7+I10+I13+I14+I15+I16+I17+I18+I19+I37+I40+I41+I42+I45+I46)</f>
        <v>15082.02</v>
      </c>
      <c r="J54" t="s">
        <v>118</v>
      </c>
    </row>
    <row r="55" spans="2:10" ht="12.75">
      <c r="B55" s="11" t="s">
        <v>79</v>
      </c>
      <c r="C55" s="2">
        <f>SUM(C4+C5+C21+C22)</f>
        <v>1</v>
      </c>
      <c r="D55" s="2"/>
      <c r="E55" s="2"/>
      <c r="I55" s="18">
        <f>SUM(I4+I5+I21+I22)</f>
        <v>1351.92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50</v>
      </c>
      <c r="D56" s="2"/>
      <c r="E56" s="2"/>
      <c r="I56" s="18">
        <f>SUM(I6+I8+I9+I11+I24+I25+I26+I27+I28+I29+I31+I32+I33+I34+I35+I36+I38+I44+I47)</f>
        <v>95926.70999999999</v>
      </c>
      <c r="J56" t="s">
        <v>118</v>
      </c>
    </row>
    <row r="57" spans="2:10" ht="12.75">
      <c r="B57" s="11" t="s">
        <v>84</v>
      </c>
      <c r="C57" s="3">
        <f>SUM(C54:C56)</f>
        <v>78</v>
      </c>
      <c r="D57" s="3"/>
      <c r="E57" s="3"/>
      <c r="I57" s="19">
        <f>SUM(I54:I56)</f>
        <v>112360.65</v>
      </c>
      <c r="J57" t="s">
        <v>118</v>
      </c>
    </row>
  </sheetData>
  <printOptions gridLines="1" horizontalCentered="1" verticalCentered="1"/>
  <pageMargins left="0.3937007874015748" right="0" top="0.5905511811023623" bottom="0" header="0.31496062992125984" footer="0"/>
  <pageSetup fitToHeight="1" fitToWidth="1" horizontalDpi="600" verticalDpi="600" orientation="portrait" paperSize="9" scale="73" r:id="rId2"/>
  <headerFooter alignWithMargins="0">
    <oddHeader>&amp;C&amp;"Arial,Fett"&amp;12&amp;EÜbersicht der Fallzahlen und des Ausgabe-IST's - BLB - April  2006</oddHeader>
    <oddFooter>&amp;R&amp;8&amp;UDie Aufstellung finden Sie auch unter :                  
&amp;UJugTransfer / FaRef.4(...) / FB 4 Haushalt / HzE Statistik / HzE Statistik  2006 / HzE Statistik 0406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144</v>
      </c>
      <c r="B1" s="4" t="s">
        <v>143</v>
      </c>
      <c r="C1" s="3" t="s">
        <v>0</v>
      </c>
      <c r="D1" s="3" t="s">
        <v>141</v>
      </c>
      <c r="E1" s="3" t="s">
        <v>142</v>
      </c>
    </row>
    <row r="2" spans="1:5" ht="12.75">
      <c r="A2" s="4" t="s">
        <v>145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t="s">
        <v>93</v>
      </c>
      <c r="B4">
        <v>1</v>
      </c>
      <c r="C4" t="s">
        <v>213</v>
      </c>
      <c r="D4" t="s">
        <v>214</v>
      </c>
      <c r="E4" t="s">
        <v>215</v>
      </c>
    </row>
    <row r="5" spans="1:4" ht="12.75">
      <c r="A5" t="s">
        <v>12</v>
      </c>
      <c r="B5">
        <v>1</v>
      </c>
      <c r="C5" t="s">
        <v>13</v>
      </c>
      <c r="D5" t="s">
        <v>216</v>
      </c>
    </row>
    <row r="6" spans="1:5" ht="12.75">
      <c r="A6" t="s">
        <v>12</v>
      </c>
      <c r="B6">
        <v>1</v>
      </c>
      <c r="C6" t="s">
        <v>13</v>
      </c>
      <c r="D6" t="s">
        <v>217</v>
      </c>
      <c r="E6" t="s">
        <v>218</v>
      </c>
    </row>
    <row r="7" spans="1:5" ht="12.75">
      <c r="A7" t="s">
        <v>12</v>
      </c>
      <c r="B7">
        <v>1</v>
      </c>
      <c r="C7" t="s">
        <v>13</v>
      </c>
      <c r="D7" t="s">
        <v>219</v>
      </c>
      <c r="E7" t="s">
        <v>215</v>
      </c>
    </row>
    <row r="8" spans="1:5" ht="12.75">
      <c r="A8" t="s">
        <v>12</v>
      </c>
      <c r="B8">
        <v>1</v>
      </c>
      <c r="C8" t="s">
        <v>13</v>
      </c>
      <c r="D8" t="s">
        <v>220</v>
      </c>
      <c r="E8" t="s">
        <v>215</v>
      </c>
    </row>
    <row r="9" spans="1:5" ht="12.75">
      <c r="A9" t="s">
        <v>12</v>
      </c>
      <c r="B9">
        <v>1</v>
      </c>
      <c r="C9" t="s">
        <v>13</v>
      </c>
      <c r="D9" t="s">
        <v>221</v>
      </c>
      <c r="E9" t="s">
        <v>215</v>
      </c>
    </row>
    <row r="10" spans="1:5" ht="12.75">
      <c r="A10" t="s">
        <v>12</v>
      </c>
      <c r="B10">
        <v>1</v>
      </c>
      <c r="C10" t="s">
        <v>13</v>
      </c>
      <c r="D10" t="s">
        <v>222</v>
      </c>
      <c r="E10" t="s">
        <v>215</v>
      </c>
    </row>
    <row r="11" spans="1:5" ht="12.75">
      <c r="A11" t="s">
        <v>12</v>
      </c>
      <c r="B11">
        <v>1</v>
      </c>
      <c r="C11" t="s">
        <v>13</v>
      </c>
      <c r="D11" t="s">
        <v>223</v>
      </c>
      <c r="E11" t="s">
        <v>215</v>
      </c>
    </row>
    <row r="12" spans="1:5" ht="12.75">
      <c r="A12" t="s">
        <v>12</v>
      </c>
      <c r="B12">
        <v>1</v>
      </c>
      <c r="C12" t="s">
        <v>14</v>
      </c>
      <c r="E12" t="s">
        <v>215</v>
      </c>
    </row>
    <row r="13" spans="1:5" ht="12.75">
      <c r="A13" t="s">
        <v>19</v>
      </c>
      <c r="B13">
        <v>1</v>
      </c>
      <c r="C13" t="s">
        <v>20</v>
      </c>
      <c r="D13" t="s">
        <v>224</v>
      </c>
      <c r="E13" t="s">
        <v>215</v>
      </c>
    </row>
    <row r="14" spans="1:5" ht="12.75">
      <c r="A14" t="s">
        <v>19</v>
      </c>
      <c r="B14">
        <v>1</v>
      </c>
      <c r="C14" t="s">
        <v>20</v>
      </c>
      <c r="D14" t="s">
        <v>225</v>
      </c>
      <c r="E14" t="s">
        <v>215</v>
      </c>
    </row>
    <row r="15" spans="1:5" ht="12.75">
      <c r="A15" t="s">
        <v>21</v>
      </c>
      <c r="B15">
        <v>1</v>
      </c>
      <c r="C15" t="s">
        <v>22</v>
      </c>
      <c r="D15" t="s">
        <v>226</v>
      </c>
      <c r="E15" t="s">
        <v>218</v>
      </c>
    </row>
    <row r="16" spans="1:5" ht="12.75">
      <c r="A16" t="s">
        <v>21</v>
      </c>
      <c r="B16">
        <v>2</v>
      </c>
      <c r="C16" t="s">
        <v>22</v>
      </c>
      <c r="D16" t="s">
        <v>227</v>
      </c>
      <c r="E16" t="s">
        <v>215</v>
      </c>
    </row>
    <row r="17" spans="1:5" ht="12.75">
      <c r="A17" t="s">
        <v>21</v>
      </c>
      <c r="B17">
        <v>1</v>
      </c>
      <c r="C17" t="s">
        <v>22</v>
      </c>
      <c r="D17" t="s">
        <v>228</v>
      </c>
      <c r="E17" t="s">
        <v>215</v>
      </c>
    </row>
    <row r="18" spans="1:5" ht="12.75">
      <c r="A18" t="s">
        <v>21</v>
      </c>
      <c r="B18">
        <v>2</v>
      </c>
      <c r="C18" t="s">
        <v>22</v>
      </c>
      <c r="D18" t="s">
        <v>229</v>
      </c>
      <c r="E18" t="s">
        <v>215</v>
      </c>
    </row>
    <row r="19" spans="1:5" ht="12.75">
      <c r="A19" t="s">
        <v>23</v>
      </c>
      <c r="B19">
        <v>1</v>
      </c>
      <c r="C19" t="s">
        <v>24</v>
      </c>
      <c r="D19" t="s">
        <v>230</v>
      </c>
      <c r="E19" t="s">
        <v>218</v>
      </c>
    </row>
    <row r="20" spans="1:4" ht="12.75">
      <c r="A20" t="s">
        <v>25</v>
      </c>
      <c r="B20">
        <v>2</v>
      </c>
      <c r="C20" t="s">
        <v>231</v>
      </c>
      <c r="D20" t="s">
        <v>270</v>
      </c>
    </row>
    <row r="21" spans="1:5" ht="12.75">
      <c r="A21" t="s">
        <v>25</v>
      </c>
      <c r="B21">
        <v>1</v>
      </c>
      <c r="C21" t="s">
        <v>231</v>
      </c>
      <c r="D21" t="s">
        <v>270</v>
      </c>
      <c r="E21" t="s">
        <v>232</v>
      </c>
    </row>
    <row r="22" spans="1:5" ht="12.75">
      <c r="A22" t="s">
        <v>25</v>
      </c>
      <c r="B22">
        <v>2</v>
      </c>
      <c r="C22" t="s">
        <v>231</v>
      </c>
      <c r="D22" t="s">
        <v>270</v>
      </c>
      <c r="E22" t="s">
        <v>215</v>
      </c>
    </row>
    <row r="23" spans="1:5" ht="12.75">
      <c r="A23" t="s">
        <v>25</v>
      </c>
      <c r="B23">
        <v>2</v>
      </c>
      <c r="C23" t="s">
        <v>231</v>
      </c>
      <c r="D23" t="s">
        <v>270</v>
      </c>
      <c r="E23" t="s">
        <v>215</v>
      </c>
    </row>
    <row r="24" spans="1:5" ht="12.75">
      <c r="A24" t="s">
        <v>25</v>
      </c>
      <c r="B24">
        <v>1</v>
      </c>
      <c r="C24" t="s">
        <v>231</v>
      </c>
      <c r="D24" t="s">
        <v>270</v>
      </c>
      <c r="E24" t="s">
        <v>215</v>
      </c>
    </row>
    <row r="25" spans="1:5" ht="12.75">
      <c r="A25" t="s">
        <v>25</v>
      </c>
      <c r="B25">
        <v>1</v>
      </c>
      <c r="C25" t="s">
        <v>231</v>
      </c>
      <c r="D25" t="s">
        <v>270</v>
      </c>
      <c r="E25" t="s">
        <v>215</v>
      </c>
    </row>
    <row r="26" spans="1:5" ht="12.75">
      <c r="A26" t="s">
        <v>25</v>
      </c>
      <c r="B26">
        <v>1</v>
      </c>
      <c r="C26" t="s">
        <v>231</v>
      </c>
      <c r="D26" t="s">
        <v>270</v>
      </c>
      <c r="E26" t="s">
        <v>215</v>
      </c>
    </row>
    <row r="27" spans="1:5" ht="12.75">
      <c r="A27" t="s">
        <v>25</v>
      </c>
      <c r="B27">
        <v>1</v>
      </c>
      <c r="C27" t="s">
        <v>231</v>
      </c>
      <c r="D27" t="s">
        <v>270</v>
      </c>
      <c r="E27" t="s">
        <v>215</v>
      </c>
    </row>
    <row r="28" spans="1:5" ht="12.75">
      <c r="A28" t="s">
        <v>25</v>
      </c>
      <c r="B28">
        <v>1</v>
      </c>
      <c r="C28" t="s">
        <v>231</v>
      </c>
      <c r="D28" t="s">
        <v>270</v>
      </c>
      <c r="E28" t="s">
        <v>215</v>
      </c>
    </row>
    <row r="29" spans="1:4" ht="12.75">
      <c r="A29" t="s">
        <v>25</v>
      </c>
      <c r="B29">
        <v>1</v>
      </c>
      <c r="C29" t="s">
        <v>234</v>
      </c>
      <c r="D29" t="s">
        <v>270</v>
      </c>
    </row>
    <row r="30" spans="1:4" ht="12.75">
      <c r="A30" t="s">
        <v>25</v>
      </c>
      <c r="B30">
        <v>1</v>
      </c>
      <c r="C30" t="s">
        <v>234</v>
      </c>
      <c r="D30" t="s">
        <v>270</v>
      </c>
    </row>
    <row r="31" spans="1:5" ht="12.75">
      <c r="A31" t="s">
        <v>25</v>
      </c>
      <c r="B31">
        <v>1</v>
      </c>
      <c r="C31" t="s">
        <v>234</v>
      </c>
      <c r="D31" t="s">
        <v>270</v>
      </c>
      <c r="E31" t="s">
        <v>218</v>
      </c>
    </row>
    <row r="32" spans="1:5" ht="12.75">
      <c r="A32" t="s">
        <v>25</v>
      </c>
      <c r="B32">
        <v>1</v>
      </c>
      <c r="C32" t="s">
        <v>234</v>
      </c>
      <c r="D32" t="s">
        <v>270</v>
      </c>
      <c r="E32" t="s">
        <v>215</v>
      </c>
    </row>
    <row r="33" spans="1:5" ht="12.75">
      <c r="A33" t="s">
        <v>25</v>
      </c>
      <c r="B33">
        <v>1</v>
      </c>
      <c r="C33" t="s">
        <v>234</v>
      </c>
      <c r="D33" t="s">
        <v>270</v>
      </c>
      <c r="E33" t="s">
        <v>215</v>
      </c>
    </row>
    <row r="34" spans="1:5" ht="12.75">
      <c r="A34" t="s">
        <v>25</v>
      </c>
      <c r="B34">
        <v>1</v>
      </c>
      <c r="C34" t="s">
        <v>234</v>
      </c>
      <c r="D34" t="s">
        <v>270</v>
      </c>
      <c r="E34" t="s">
        <v>215</v>
      </c>
    </row>
    <row r="35" spans="1:5" ht="12.75">
      <c r="A35" t="s">
        <v>25</v>
      </c>
      <c r="B35">
        <v>2</v>
      </c>
      <c r="C35" t="s">
        <v>234</v>
      </c>
      <c r="D35" t="s">
        <v>270</v>
      </c>
      <c r="E35" t="s">
        <v>215</v>
      </c>
    </row>
    <row r="36" spans="1:5" ht="12.75">
      <c r="A36" t="s">
        <v>25</v>
      </c>
      <c r="B36">
        <v>2</v>
      </c>
      <c r="C36" t="s">
        <v>234</v>
      </c>
      <c r="D36" t="s">
        <v>270</v>
      </c>
      <c r="E36" t="s">
        <v>215</v>
      </c>
    </row>
    <row r="37" spans="1:5" ht="12.75">
      <c r="A37" t="s">
        <v>25</v>
      </c>
      <c r="B37">
        <v>1</v>
      </c>
      <c r="C37" t="s">
        <v>234</v>
      </c>
      <c r="D37" t="s">
        <v>270</v>
      </c>
      <c r="E37" t="s">
        <v>215</v>
      </c>
    </row>
    <row r="38" spans="1:5" ht="12.75">
      <c r="A38" t="s">
        <v>25</v>
      </c>
      <c r="B38">
        <v>2</v>
      </c>
      <c r="C38" t="s">
        <v>234</v>
      </c>
      <c r="D38" t="s">
        <v>270</v>
      </c>
      <c r="E38" t="s">
        <v>215</v>
      </c>
    </row>
    <row r="39" spans="1:5" ht="12.75">
      <c r="A39" t="s">
        <v>25</v>
      </c>
      <c r="B39">
        <v>1</v>
      </c>
      <c r="C39" t="s">
        <v>234</v>
      </c>
      <c r="D39" t="s">
        <v>270</v>
      </c>
      <c r="E39" t="s">
        <v>215</v>
      </c>
    </row>
    <row r="40" spans="1:5" ht="12.75">
      <c r="A40" t="s">
        <v>25</v>
      </c>
      <c r="B40">
        <v>1</v>
      </c>
      <c r="C40" t="s">
        <v>234</v>
      </c>
      <c r="D40" t="s">
        <v>270</v>
      </c>
      <c r="E40" t="s">
        <v>215</v>
      </c>
    </row>
    <row r="41" spans="1:5" ht="12.75">
      <c r="A41" t="s">
        <v>25</v>
      </c>
      <c r="B41">
        <v>2</v>
      </c>
      <c r="C41" t="s">
        <v>234</v>
      </c>
      <c r="D41" t="s">
        <v>270</v>
      </c>
      <c r="E41" t="s">
        <v>215</v>
      </c>
    </row>
    <row r="42" spans="1:5" ht="12.75">
      <c r="A42" t="s">
        <v>25</v>
      </c>
      <c r="B42">
        <v>2</v>
      </c>
      <c r="C42" t="s">
        <v>234</v>
      </c>
      <c r="D42" t="s">
        <v>270</v>
      </c>
      <c r="E42" t="s">
        <v>215</v>
      </c>
    </row>
    <row r="43" spans="1:5" ht="12.75">
      <c r="A43" t="s">
        <v>25</v>
      </c>
      <c r="B43">
        <v>1</v>
      </c>
      <c r="C43" t="s">
        <v>234</v>
      </c>
      <c r="D43" t="s">
        <v>270</v>
      </c>
      <c r="E43" t="s">
        <v>215</v>
      </c>
    </row>
    <row r="44" spans="1:5" ht="12.75">
      <c r="A44" t="s">
        <v>25</v>
      </c>
      <c r="B44">
        <v>2</v>
      </c>
      <c r="C44" t="s">
        <v>234</v>
      </c>
      <c r="D44" t="s">
        <v>270</v>
      </c>
      <c r="E44" t="s">
        <v>215</v>
      </c>
    </row>
    <row r="45" spans="1:5" ht="12.75">
      <c r="A45" t="s">
        <v>25</v>
      </c>
      <c r="B45">
        <v>1</v>
      </c>
      <c r="C45" t="s">
        <v>234</v>
      </c>
      <c r="D45" t="s">
        <v>270</v>
      </c>
      <c r="E45" t="s">
        <v>215</v>
      </c>
    </row>
    <row r="46" spans="1:5" ht="12.75">
      <c r="A46" t="s">
        <v>25</v>
      </c>
      <c r="B46">
        <v>1</v>
      </c>
      <c r="C46" t="s">
        <v>234</v>
      </c>
      <c r="D46" t="s">
        <v>270</v>
      </c>
      <c r="E46" t="s">
        <v>215</v>
      </c>
    </row>
    <row r="47" spans="1:5" ht="12.75">
      <c r="A47" t="s">
        <v>25</v>
      </c>
      <c r="B47">
        <v>1</v>
      </c>
      <c r="C47" t="s">
        <v>234</v>
      </c>
      <c r="D47" t="s">
        <v>270</v>
      </c>
      <c r="E47" t="s">
        <v>215</v>
      </c>
    </row>
    <row r="48" spans="1:5" ht="12.75">
      <c r="A48" t="s">
        <v>25</v>
      </c>
      <c r="B48">
        <v>1</v>
      </c>
      <c r="C48" t="s">
        <v>234</v>
      </c>
      <c r="D48" t="s">
        <v>270</v>
      </c>
      <c r="E48" t="s">
        <v>215</v>
      </c>
    </row>
    <row r="49" spans="1:5" ht="12.75">
      <c r="A49" t="s">
        <v>25</v>
      </c>
      <c r="B49">
        <v>1</v>
      </c>
      <c r="C49" t="s">
        <v>234</v>
      </c>
      <c r="D49" t="s">
        <v>270</v>
      </c>
      <c r="E49" t="s">
        <v>215</v>
      </c>
    </row>
    <row r="50" spans="1:5" ht="12.75">
      <c r="A50" t="s">
        <v>25</v>
      </c>
      <c r="B50">
        <v>2</v>
      </c>
      <c r="C50" t="s">
        <v>234</v>
      </c>
      <c r="D50" t="s">
        <v>270</v>
      </c>
      <c r="E50" t="s">
        <v>215</v>
      </c>
    </row>
    <row r="51" spans="1:5" ht="12.75">
      <c r="A51" t="s">
        <v>25</v>
      </c>
      <c r="B51">
        <v>1</v>
      </c>
      <c r="C51" t="s">
        <v>234</v>
      </c>
      <c r="D51" t="s">
        <v>270</v>
      </c>
      <c r="E51" t="s">
        <v>215</v>
      </c>
    </row>
    <row r="52" spans="1:5" ht="12.75">
      <c r="A52" t="s">
        <v>25</v>
      </c>
      <c r="B52">
        <v>1</v>
      </c>
      <c r="C52" t="s">
        <v>234</v>
      </c>
      <c r="D52" t="s">
        <v>270</v>
      </c>
      <c r="E52" t="s">
        <v>215</v>
      </c>
    </row>
    <row r="53" spans="1:5" ht="12.75">
      <c r="A53" t="s">
        <v>25</v>
      </c>
      <c r="B53">
        <v>1</v>
      </c>
      <c r="C53" t="s">
        <v>234</v>
      </c>
      <c r="D53" t="s">
        <v>270</v>
      </c>
      <c r="E53" t="s">
        <v>215</v>
      </c>
    </row>
    <row r="54" spans="1:5" ht="12.75">
      <c r="A54" t="s">
        <v>25</v>
      </c>
      <c r="B54">
        <v>1</v>
      </c>
      <c r="C54" t="s">
        <v>234</v>
      </c>
      <c r="D54" t="s">
        <v>270</v>
      </c>
      <c r="E54" t="s">
        <v>215</v>
      </c>
    </row>
    <row r="55" spans="1:5" ht="12.75">
      <c r="A55" t="s">
        <v>25</v>
      </c>
      <c r="B55">
        <v>1</v>
      </c>
      <c r="C55" t="s">
        <v>234</v>
      </c>
      <c r="D55" t="s">
        <v>270</v>
      </c>
      <c r="E55" t="s">
        <v>215</v>
      </c>
    </row>
    <row r="56" spans="1:5" ht="12.75">
      <c r="A56" t="s">
        <v>25</v>
      </c>
      <c r="B56">
        <v>1</v>
      </c>
      <c r="C56" t="s">
        <v>234</v>
      </c>
      <c r="D56" t="s">
        <v>270</v>
      </c>
      <c r="E56" t="s">
        <v>215</v>
      </c>
    </row>
    <row r="57" spans="1:5" ht="12.75">
      <c r="A57" t="s">
        <v>30</v>
      </c>
      <c r="B57">
        <v>1</v>
      </c>
      <c r="C57" t="s">
        <v>36</v>
      </c>
      <c r="D57" t="s">
        <v>235</v>
      </c>
      <c r="E57" t="s">
        <v>218</v>
      </c>
    </row>
    <row r="58" spans="1:5" ht="12.75">
      <c r="A58" t="s">
        <v>30</v>
      </c>
      <c r="B58">
        <v>1</v>
      </c>
      <c r="C58" t="s">
        <v>36</v>
      </c>
      <c r="D58" t="s">
        <v>236</v>
      </c>
      <c r="E58" t="s">
        <v>218</v>
      </c>
    </row>
    <row r="59" spans="1:5" ht="12.75">
      <c r="A59" t="s">
        <v>30</v>
      </c>
      <c r="B59">
        <v>1</v>
      </c>
      <c r="C59" t="s">
        <v>36</v>
      </c>
      <c r="D59" t="s">
        <v>237</v>
      </c>
      <c r="E59" t="s">
        <v>218</v>
      </c>
    </row>
    <row r="60" spans="1:5" ht="12.75">
      <c r="A60" t="s">
        <v>37</v>
      </c>
      <c r="B60">
        <v>1</v>
      </c>
      <c r="C60" t="s">
        <v>238</v>
      </c>
      <c r="D60" t="s">
        <v>239</v>
      </c>
      <c r="E60" t="s">
        <v>215</v>
      </c>
    </row>
    <row r="61" spans="1:5" ht="12.75">
      <c r="A61" t="s">
        <v>39</v>
      </c>
      <c r="B61">
        <v>1</v>
      </c>
      <c r="C61" t="s">
        <v>13</v>
      </c>
      <c r="D61" t="s">
        <v>240</v>
      </c>
      <c r="E61" t="s">
        <v>215</v>
      </c>
    </row>
    <row r="62" spans="1:5" ht="12.75">
      <c r="A62" t="s">
        <v>39</v>
      </c>
      <c r="B62">
        <v>1</v>
      </c>
      <c r="C62" t="s">
        <v>13</v>
      </c>
      <c r="D62" t="s">
        <v>241</v>
      </c>
      <c r="E62" t="s">
        <v>215</v>
      </c>
    </row>
    <row r="63" spans="1:5" ht="12.75">
      <c r="A63" t="s">
        <v>39</v>
      </c>
      <c r="B63">
        <v>1</v>
      </c>
      <c r="C63" t="s">
        <v>16</v>
      </c>
      <c r="D63" t="s">
        <v>242</v>
      </c>
      <c r="E63" t="s">
        <v>215</v>
      </c>
    </row>
    <row r="64" spans="1:5" ht="12.75">
      <c r="A64" t="s">
        <v>39</v>
      </c>
      <c r="B64">
        <v>1</v>
      </c>
      <c r="C64" t="s">
        <v>40</v>
      </c>
      <c r="D64" t="s">
        <v>243</v>
      </c>
      <c r="E64" t="s">
        <v>232</v>
      </c>
    </row>
    <row r="65" spans="1:5" ht="12.75">
      <c r="A65" t="s">
        <v>39</v>
      </c>
      <c r="B65">
        <v>1</v>
      </c>
      <c r="C65" t="s">
        <v>40</v>
      </c>
      <c r="D65" t="s">
        <v>244</v>
      </c>
      <c r="E65" t="s">
        <v>215</v>
      </c>
    </row>
    <row r="66" spans="1:5" ht="12.75">
      <c r="A66" t="s">
        <v>39</v>
      </c>
      <c r="B66">
        <v>1</v>
      </c>
      <c r="C66" t="s">
        <v>40</v>
      </c>
      <c r="D66" t="s">
        <v>245</v>
      </c>
      <c r="E66" t="s">
        <v>215</v>
      </c>
    </row>
    <row r="67" spans="1:5" ht="12.75">
      <c r="A67" t="s">
        <v>39</v>
      </c>
      <c r="B67">
        <v>1</v>
      </c>
      <c r="C67" t="s">
        <v>40</v>
      </c>
      <c r="D67" t="s">
        <v>246</v>
      </c>
      <c r="E67" t="s">
        <v>215</v>
      </c>
    </row>
    <row r="68" spans="1:5" ht="12.75">
      <c r="A68" t="s">
        <v>39</v>
      </c>
      <c r="B68">
        <v>1</v>
      </c>
      <c r="C68" t="s">
        <v>40</v>
      </c>
      <c r="D68" t="s">
        <v>247</v>
      </c>
      <c r="E68" t="s">
        <v>215</v>
      </c>
    </row>
    <row r="69" spans="1:5" ht="12.75">
      <c r="A69" t="s">
        <v>39</v>
      </c>
      <c r="B69">
        <v>1</v>
      </c>
      <c r="C69" t="s">
        <v>40</v>
      </c>
      <c r="D69" t="s">
        <v>248</v>
      </c>
      <c r="E69" t="s">
        <v>249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 BLB - April 2006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144</v>
      </c>
      <c r="C1" s="32" t="s">
        <v>70</v>
      </c>
      <c r="D1" s="32" t="s">
        <v>70</v>
      </c>
      <c r="E1" s="34" t="s">
        <v>169</v>
      </c>
      <c r="H1" s="1"/>
      <c r="I1" s="4" t="s">
        <v>176</v>
      </c>
    </row>
    <row r="2" spans="1:9" ht="12.75">
      <c r="A2" s="4" t="s">
        <v>173</v>
      </c>
      <c r="C2" s="32" t="s">
        <v>165</v>
      </c>
      <c r="D2" s="32" t="s">
        <v>167</v>
      </c>
      <c r="E2" s="32" t="s">
        <v>170</v>
      </c>
      <c r="G2" s="3" t="s">
        <v>177</v>
      </c>
      <c r="H2" s="1"/>
      <c r="I2" s="4" t="s">
        <v>116</v>
      </c>
    </row>
    <row r="3" spans="1:9" ht="12.75">
      <c r="A3" s="4" t="s">
        <v>174</v>
      </c>
      <c r="B3" s="4" t="s">
        <v>0</v>
      </c>
      <c r="C3" s="32" t="s">
        <v>166</v>
      </c>
      <c r="D3" s="32" t="s">
        <v>168</v>
      </c>
      <c r="E3" s="32" t="s">
        <v>168</v>
      </c>
      <c r="G3" s="3" t="s">
        <v>178</v>
      </c>
      <c r="H3" s="4" t="s">
        <v>115</v>
      </c>
      <c r="I3" s="33">
        <v>38808</v>
      </c>
    </row>
    <row r="4" spans="1:10" ht="12.75">
      <c r="A4" s="22" t="s">
        <v>7</v>
      </c>
      <c r="B4" t="s">
        <v>88</v>
      </c>
      <c r="C4" s="29"/>
      <c r="D4" s="31">
        <v>6</v>
      </c>
      <c r="E4" s="31">
        <f>SUM(C4+C5+C6-D4)</f>
        <v>0</v>
      </c>
      <c r="F4" t="s">
        <v>74</v>
      </c>
      <c r="G4" s="22" t="s">
        <v>179</v>
      </c>
      <c r="H4" s="1" t="s">
        <v>198</v>
      </c>
      <c r="I4" s="30"/>
      <c r="J4" t="s">
        <v>118</v>
      </c>
    </row>
    <row r="5" spans="1:10" ht="12.75">
      <c r="A5" s="22" t="s">
        <v>8</v>
      </c>
      <c r="B5" t="s">
        <v>89</v>
      </c>
      <c r="C5" s="29">
        <v>6</v>
      </c>
      <c r="D5" s="31" t="s">
        <v>209</v>
      </c>
      <c r="E5" s="31" t="s">
        <v>199</v>
      </c>
      <c r="F5" t="s">
        <v>74</v>
      </c>
      <c r="G5" s="1" t="s">
        <v>179</v>
      </c>
      <c r="H5" s="1" t="s">
        <v>42</v>
      </c>
      <c r="I5" s="30">
        <v>3951.23</v>
      </c>
      <c r="J5" t="s">
        <v>118</v>
      </c>
    </row>
    <row r="6" spans="1:10" ht="12.75">
      <c r="A6" s="22" t="s">
        <v>90</v>
      </c>
      <c r="B6" t="s">
        <v>91</v>
      </c>
      <c r="C6" s="29"/>
      <c r="D6" s="31" t="s">
        <v>209</v>
      </c>
      <c r="E6" s="31" t="s">
        <v>199</v>
      </c>
      <c r="F6" t="s">
        <v>76</v>
      </c>
      <c r="G6" s="1" t="s">
        <v>179</v>
      </c>
      <c r="H6" s="1" t="s">
        <v>92</v>
      </c>
      <c r="I6" s="30"/>
      <c r="J6" t="s">
        <v>118</v>
      </c>
    </row>
    <row r="7" spans="1:10" ht="12.75">
      <c r="A7" s="22" t="s">
        <v>9</v>
      </c>
      <c r="B7" t="s">
        <v>10</v>
      </c>
      <c r="C7" s="29">
        <v>1</v>
      </c>
      <c r="D7" s="31">
        <v>1</v>
      </c>
      <c r="E7" s="31">
        <f>SUM(C7-D7)</f>
        <v>0</v>
      </c>
      <c r="F7" t="s">
        <v>75</v>
      </c>
      <c r="G7" s="22" t="s">
        <v>180</v>
      </c>
      <c r="H7" s="1" t="s">
        <v>64</v>
      </c>
      <c r="I7" s="30"/>
      <c r="J7" t="s">
        <v>118</v>
      </c>
    </row>
    <row r="8" spans="1:10" ht="12.75">
      <c r="A8" s="22" t="s">
        <v>11</v>
      </c>
      <c r="B8" t="s">
        <v>171</v>
      </c>
      <c r="C8" s="29"/>
      <c r="D8" s="31"/>
      <c r="E8" s="31">
        <f>SUM(C8+C9+C11-D8)</f>
        <v>1</v>
      </c>
      <c r="F8" t="s">
        <v>76</v>
      </c>
      <c r="G8" s="22" t="s">
        <v>181</v>
      </c>
      <c r="H8" s="1" t="s">
        <v>197</v>
      </c>
      <c r="I8" s="30"/>
      <c r="J8" t="s">
        <v>118</v>
      </c>
    </row>
    <row r="9" spans="1:10" ht="12.75">
      <c r="A9" s="22" t="s">
        <v>11</v>
      </c>
      <c r="B9" t="s">
        <v>211</v>
      </c>
      <c r="C9" s="29">
        <v>1</v>
      </c>
      <c r="D9" s="31" t="s">
        <v>209</v>
      </c>
      <c r="E9" s="31" t="s">
        <v>200</v>
      </c>
      <c r="F9" t="s">
        <v>76</v>
      </c>
      <c r="G9" s="1" t="s">
        <v>181</v>
      </c>
      <c r="H9" s="1" t="s">
        <v>108</v>
      </c>
      <c r="I9" s="30"/>
      <c r="J9" t="s">
        <v>118</v>
      </c>
    </row>
    <row r="10" spans="1:10" ht="12.75">
      <c r="A10" s="22" t="s">
        <v>93</v>
      </c>
      <c r="B10" t="s">
        <v>94</v>
      </c>
      <c r="C10" s="29"/>
      <c r="D10" s="31"/>
      <c r="E10" s="31">
        <f>SUM(C10-D10)</f>
        <v>0</v>
      </c>
      <c r="F10" t="s">
        <v>75</v>
      </c>
      <c r="G10" s="22" t="s">
        <v>182</v>
      </c>
      <c r="H10" s="1" t="s">
        <v>95</v>
      </c>
      <c r="I10" s="30"/>
      <c r="J10" t="s">
        <v>118</v>
      </c>
    </row>
    <row r="11" spans="1:10" ht="12.75">
      <c r="A11" s="22" t="s">
        <v>113</v>
      </c>
      <c r="B11" t="s">
        <v>114</v>
      </c>
      <c r="C11" s="29"/>
      <c r="D11" s="31" t="s">
        <v>209</v>
      </c>
      <c r="E11" s="31" t="s">
        <v>200</v>
      </c>
      <c r="F11" t="s">
        <v>76</v>
      </c>
      <c r="G11" s="1" t="s">
        <v>181</v>
      </c>
      <c r="H11" s="1" t="s">
        <v>109</v>
      </c>
      <c r="I11" s="30"/>
      <c r="J11" t="s">
        <v>118</v>
      </c>
    </row>
    <row r="12" spans="1:9" ht="12.75">
      <c r="A12" s="22"/>
      <c r="C12" s="31" t="s">
        <v>210</v>
      </c>
      <c r="D12" s="31" t="s">
        <v>210</v>
      </c>
      <c r="E12" s="31" t="s">
        <v>210</v>
      </c>
      <c r="G12" s="1"/>
      <c r="H12" s="1"/>
      <c r="I12" s="31" t="s">
        <v>210</v>
      </c>
    </row>
    <row r="13" spans="1:10" ht="12.75">
      <c r="A13" s="22" t="s">
        <v>12</v>
      </c>
      <c r="B13" t="s">
        <v>13</v>
      </c>
      <c r="C13" s="29">
        <v>16</v>
      </c>
      <c r="D13" s="31" t="s">
        <v>209</v>
      </c>
      <c r="E13" s="31" t="s">
        <v>202</v>
      </c>
      <c r="F13" t="s">
        <v>75</v>
      </c>
      <c r="G13" s="1" t="s">
        <v>183</v>
      </c>
      <c r="H13" s="1" t="s">
        <v>44</v>
      </c>
      <c r="I13" s="30">
        <v>7705.14</v>
      </c>
      <c r="J13" t="s">
        <v>118</v>
      </c>
    </row>
    <row r="14" spans="1:10" ht="12.75">
      <c r="A14" s="22" t="s">
        <v>12</v>
      </c>
      <c r="B14" t="s">
        <v>14</v>
      </c>
      <c r="C14" s="29">
        <v>1</v>
      </c>
      <c r="D14" s="31" t="s">
        <v>209</v>
      </c>
      <c r="E14" s="31" t="s">
        <v>202</v>
      </c>
      <c r="F14" t="s">
        <v>75</v>
      </c>
      <c r="G14" s="1" t="s">
        <v>183</v>
      </c>
      <c r="H14" s="1" t="s">
        <v>45</v>
      </c>
      <c r="I14" s="30">
        <v>1570.8</v>
      </c>
      <c r="J14" t="s">
        <v>118</v>
      </c>
    </row>
    <row r="15" spans="1:10" ht="12.75">
      <c r="A15" s="22" t="s">
        <v>12</v>
      </c>
      <c r="B15" t="s">
        <v>15</v>
      </c>
      <c r="C15" s="29">
        <v>1</v>
      </c>
      <c r="D15" s="31" t="s">
        <v>209</v>
      </c>
      <c r="E15" s="31" t="s">
        <v>202</v>
      </c>
      <c r="F15" t="s">
        <v>75</v>
      </c>
      <c r="G15" s="1" t="s">
        <v>183</v>
      </c>
      <c r="H15" s="1" t="s">
        <v>46</v>
      </c>
      <c r="I15" s="30">
        <v>2432.54</v>
      </c>
      <c r="J15" t="s">
        <v>118</v>
      </c>
    </row>
    <row r="16" spans="1:10" ht="12.75">
      <c r="A16" s="22" t="s">
        <v>12</v>
      </c>
      <c r="B16" t="s">
        <v>16</v>
      </c>
      <c r="C16" s="29">
        <v>2</v>
      </c>
      <c r="D16" s="31" t="s">
        <v>209</v>
      </c>
      <c r="E16" s="31" t="s">
        <v>202</v>
      </c>
      <c r="F16" t="s">
        <v>75</v>
      </c>
      <c r="G16" s="1" t="s">
        <v>183</v>
      </c>
      <c r="H16" s="1" t="s">
        <v>47</v>
      </c>
      <c r="I16" s="30">
        <v>368.5</v>
      </c>
      <c r="J16" t="s">
        <v>118</v>
      </c>
    </row>
    <row r="17" spans="1:10" ht="12.75">
      <c r="A17" s="22" t="s">
        <v>17</v>
      </c>
      <c r="B17" t="s">
        <v>18</v>
      </c>
      <c r="C17" s="29">
        <v>1</v>
      </c>
      <c r="D17" s="31">
        <v>1</v>
      </c>
      <c r="E17" s="31">
        <f>SUM(C17-D17)</f>
        <v>0</v>
      </c>
      <c r="F17" t="s">
        <v>75</v>
      </c>
      <c r="G17" s="22" t="s">
        <v>184</v>
      </c>
      <c r="H17" s="1" t="s">
        <v>43</v>
      </c>
      <c r="I17" s="30"/>
      <c r="J17" t="s">
        <v>118</v>
      </c>
    </row>
    <row r="18" spans="1:10" ht="12.75">
      <c r="A18" s="22" t="s">
        <v>19</v>
      </c>
      <c r="B18" t="s">
        <v>20</v>
      </c>
      <c r="C18" s="29">
        <v>7</v>
      </c>
      <c r="D18" s="31">
        <v>5</v>
      </c>
      <c r="E18" s="31">
        <f>SUM(C18-D18)</f>
        <v>2</v>
      </c>
      <c r="F18" t="s">
        <v>75</v>
      </c>
      <c r="G18" s="22" t="s">
        <v>185</v>
      </c>
      <c r="H18" s="1" t="s">
        <v>48</v>
      </c>
      <c r="I18" s="30">
        <v>4151.05</v>
      </c>
      <c r="J18" t="s">
        <v>118</v>
      </c>
    </row>
    <row r="19" spans="1:10" ht="12.75">
      <c r="A19" s="22" t="s">
        <v>21</v>
      </c>
      <c r="B19" t="s">
        <v>22</v>
      </c>
      <c r="C19" s="29">
        <v>39</v>
      </c>
      <c r="D19" s="31">
        <v>39</v>
      </c>
      <c r="E19" s="31">
        <f>SUM(C19-D19)</f>
        <v>0</v>
      </c>
      <c r="F19" t="s">
        <v>75</v>
      </c>
      <c r="G19" s="22" t="s">
        <v>186</v>
      </c>
      <c r="H19" s="1" t="s">
        <v>49</v>
      </c>
      <c r="I19" s="30">
        <v>36458.84</v>
      </c>
      <c r="J19" t="s">
        <v>118</v>
      </c>
    </row>
    <row r="20" spans="1:9" ht="12.75">
      <c r="A20" s="22"/>
      <c r="C20" s="31" t="s">
        <v>210</v>
      </c>
      <c r="D20" s="31" t="s">
        <v>210</v>
      </c>
      <c r="E20" s="31" t="s">
        <v>210</v>
      </c>
      <c r="G20" s="1"/>
      <c r="H20" s="1"/>
      <c r="I20" s="31" t="s">
        <v>210</v>
      </c>
    </row>
    <row r="21" spans="1:10" ht="12.75">
      <c r="A21" s="22" t="s">
        <v>23</v>
      </c>
      <c r="B21" t="s">
        <v>24</v>
      </c>
      <c r="C21" s="29">
        <v>6</v>
      </c>
      <c r="D21" s="31">
        <v>7</v>
      </c>
      <c r="E21" s="31">
        <f>SUM(C21-D21)</f>
        <v>-1</v>
      </c>
      <c r="F21" t="s">
        <v>74</v>
      </c>
      <c r="G21" s="22" t="s">
        <v>187</v>
      </c>
      <c r="H21" s="1" t="s">
        <v>50</v>
      </c>
      <c r="I21" s="30">
        <v>9188.5</v>
      </c>
      <c r="J21" t="s">
        <v>118</v>
      </c>
    </row>
    <row r="22" spans="1:10" ht="12.75">
      <c r="A22" s="22" t="s">
        <v>99</v>
      </c>
      <c r="B22" t="s">
        <v>98</v>
      </c>
      <c r="C22" s="29"/>
      <c r="D22" s="31" t="s">
        <v>209</v>
      </c>
      <c r="E22" s="31" t="s">
        <v>203</v>
      </c>
      <c r="F22" t="s">
        <v>74</v>
      </c>
      <c r="G22" s="1" t="s">
        <v>188</v>
      </c>
      <c r="H22" s="1" t="s">
        <v>96</v>
      </c>
      <c r="I22" s="30"/>
      <c r="J22" t="s">
        <v>118</v>
      </c>
    </row>
    <row r="23" spans="1:9" ht="12.75">
      <c r="A23" s="22"/>
      <c r="C23" s="31" t="s">
        <v>210</v>
      </c>
      <c r="D23" s="31" t="s">
        <v>210</v>
      </c>
      <c r="E23" s="31" t="s">
        <v>210</v>
      </c>
      <c r="G23" s="1"/>
      <c r="H23" s="1"/>
      <c r="I23" s="31" t="s">
        <v>210</v>
      </c>
    </row>
    <row r="24" spans="1:10" ht="12.75">
      <c r="A24" s="22" t="s">
        <v>25</v>
      </c>
      <c r="B24" t="s">
        <v>148</v>
      </c>
      <c r="C24" s="29">
        <v>20</v>
      </c>
      <c r="D24" s="31">
        <v>32</v>
      </c>
      <c r="E24" s="31">
        <f>SUM(C24+C25+C26+C27+C28+C29+C22-D24)</f>
        <v>-1</v>
      </c>
      <c r="F24" t="s">
        <v>76</v>
      </c>
      <c r="G24" s="22" t="s">
        <v>188</v>
      </c>
      <c r="H24" s="1" t="s">
        <v>204</v>
      </c>
      <c r="I24" s="30">
        <v>10201.02</v>
      </c>
      <c r="J24" t="s">
        <v>118</v>
      </c>
    </row>
    <row r="25" spans="1:10" ht="12.75">
      <c r="A25" s="22" t="s">
        <v>25</v>
      </c>
      <c r="B25" t="s">
        <v>27</v>
      </c>
      <c r="C25" s="29">
        <v>1</v>
      </c>
      <c r="D25" s="31" t="s">
        <v>209</v>
      </c>
      <c r="E25" s="31" t="s">
        <v>203</v>
      </c>
      <c r="F25" t="s">
        <v>76</v>
      </c>
      <c r="G25" s="1" t="s">
        <v>188</v>
      </c>
      <c r="H25" s="1" t="s">
        <v>51</v>
      </c>
      <c r="I25" s="30">
        <v>917.67</v>
      </c>
      <c r="J25" t="s">
        <v>118</v>
      </c>
    </row>
    <row r="26" spans="1:10" ht="12.75">
      <c r="A26" s="22" t="s">
        <v>25</v>
      </c>
      <c r="B26" t="s">
        <v>149</v>
      </c>
      <c r="C26" s="29">
        <v>9</v>
      </c>
      <c r="D26" s="31" t="s">
        <v>209</v>
      </c>
      <c r="E26" s="31" t="s">
        <v>203</v>
      </c>
      <c r="F26" t="s">
        <v>76</v>
      </c>
      <c r="G26" s="1" t="s">
        <v>188</v>
      </c>
      <c r="H26" s="1" t="s">
        <v>52</v>
      </c>
      <c r="I26" s="30">
        <v>12449.18</v>
      </c>
      <c r="J26" t="s">
        <v>118</v>
      </c>
    </row>
    <row r="27" spans="1:10" ht="12.75">
      <c r="A27" s="22" t="s">
        <v>25</v>
      </c>
      <c r="B27" t="s">
        <v>150</v>
      </c>
      <c r="C27" s="29">
        <v>1</v>
      </c>
      <c r="D27" s="31" t="s">
        <v>209</v>
      </c>
      <c r="E27" s="31" t="s">
        <v>203</v>
      </c>
      <c r="F27" t="s">
        <v>76</v>
      </c>
      <c r="G27" s="1" t="s">
        <v>188</v>
      </c>
      <c r="H27" s="1" t="s">
        <v>53</v>
      </c>
      <c r="I27" s="30"/>
      <c r="J27" t="s">
        <v>118</v>
      </c>
    </row>
    <row r="28" spans="1:10" ht="12.75">
      <c r="A28" s="22" t="s">
        <v>25</v>
      </c>
      <c r="B28" t="s">
        <v>97</v>
      </c>
      <c r="C28" s="29"/>
      <c r="D28" s="31" t="s">
        <v>209</v>
      </c>
      <c r="E28" s="31" t="s">
        <v>203</v>
      </c>
      <c r="F28" t="s">
        <v>76</v>
      </c>
      <c r="G28" s="1" t="s">
        <v>188</v>
      </c>
      <c r="H28" s="1" t="s">
        <v>83</v>
      </c>
      <c r="I28" s="30"/>
      <c r="J28" t="s">
        <v>118</v>
      </c>
    </row>
    <row r="29" spans="1:10" ht="12.75">
      <c r="A29" s="22" t="s">
        <v>25</v>
      </c>
      <c r="B29" t="s">
        <v>100</v>
      </c>
      <c r="C29" s="29"/>
      <c r="D29" s="31" t="s">
        <v>209</v>
      </c>
      <c r="E29" s="31" t="s">
        <v>203</v>
      </c>
      <c r="F29" t="s">
        <v>76</v>
      </c>
      <c r="G29" s="1" t="s">
        <v>188</v>
      </c>
      <c r="H29" s="1" t="s">
        <v>82</v>
      </c>
      <c r="I29" s="30">
        <v>3552.06</v>
      </c>
      <c r="J29" t="s">
        <v>118</v>
      </c>
    </row>
    <row r="30" spans="1:9" ht="12.75">
      <c r="A30" s="22"/>
      <c r="C30" s="31" t="s">
        <v>210</v>
      </c>
      <c r="D30" s="31" t="s">
        <v>210</v>
      </c>
      <c r="E30" s="31" t="s">
        <v>210</v>
      </c>
      <c r="G30" s="1"/>
      <c r="H30" s="1"/>
      <c r="I30" s="31" t="s">
        <v>210</v>
      </c>
    </row>
    <row r="31" spans="1:10" ht="12.75">
      <c r="A31" s="22" t="s">
        <v>30</v>
      </c>
      <c r="B31" t="s">
        <v>31</v>
      </c>
      <c r="C31" s="29">
        <v>8</v>
      </c>
      <c r="D31" s="31">
        <v>9</v>
      </c>
      <c r="E31" s="31">
        <f>SUM(C31+C35-D31)</f>
        <v>3</v>
      </c>
      <c r="F31" t="s">
        <v>76</v>
      </c>
      <c r="G31" s="22" t="s">
        <v>189</v>
      </c>
      <c r="H31" s="1" t="s">
        <v>205</v>
      </c>
      <c r="I31" s="30">
        <v>43994.68</v>
      </c>
      <c r="J31" t="s">
        <v>118</v>
      </c>
    </row>
    <row r="32" spans="1:10" ht="12.75">
      <c r="A32" s="22" t="s">
        <v>30</v>
      </c>
      <c r="B32" t="s">
        <v>32</v>
      </c>
      <c r="C32" s="29">
        <v>2</v>
      </c>
      <c r="D32" s="31">
        <v>2</v>
      </c>
      <c r="E32" s="31">
        <f>SUM(C32-D32)</f>
        <v>0</v>
      </c>
      <c r="F32" t="s">
        <v>76</v>
      </c>
      <c r="G32" s="22" t="s">
        <v>190</v>
      </c>
      <c r="H32" s="1" t="s">
        <v>55</v>
      </c>
      <c r="I32" s="30">
        <v>16489.39</v>
      </c>
      <c r="J32" t="s">
        <v>118</v>
      </c>
    </row>
    <row r="33" spans="1:10" ht="12.75">
      <c r="A33" s="22" t="s">
        <v>30</v>
      </c>
      <c r="B33" t="s">
        <v>33</v>
      </c>
      <c r="C33" s="29"/>
      <c r="D33" s="31"/>
      <c r="E33" s="31">
        <f>SUM(C33-D33)</f>
        <v>0</v>
      </c>
      <c r="F33" t="s">
        <v>76</v>
      </c>
      <c r="G33" s="22" t="s">
        <v>191</v>
      </c>
      <c r="H33" s="1" t="s">
        <v>56</v>
      </c>
      <c r="I33" s="30"/>
      <c r="J33" t="s">
        <v>118</v>
      </c>
    </row>
    <row r="34" spans="1:10" ht="12.75">
      <c r="A34" s="22" t="s">
        <v>30</v>
      </c>
      <c r="B34" t="s">
        <v>34</v>
      </c>
      <c r="C34" s="29">
        <v>20</v>
      </c>
      <c r="D34" s="31">
        <v>24</v>
      </c>
      <c r="E34" s="31">
        <f>SUM(C34-D34)</f>
        <v>-4</v>
      </c>
      <c r="F34" t="s">
        <v>76</v>
      </c>
      <c r="G34" s="22" t="s">
        <v>192</v>
      </c>
      <c r="H34" s="1" t="s">
        <v>57</v>
      </c>
      <c r="I34" s="30">
        <v>61561.07</v>
      </c>
      <c r="J34" t="s">
        <v>118</v>
      </c>
    </row>
    <row r="35" spans="1:10" ht="12.75">
      <c r="A35" s="22" t="s">
        <v>30</v>
      </c>
      <c r="B35" t="s">
        <v>35</v>
      </c>
      <c r="C35" s="29">
        <v>4</v>
      </c>
      <c r="D35" s="31" t="s">
        <v>209</v>
      </c>
      <c r="E35" s="31" t="s">
        <v>206</v>
      </c>
      <c r="F35" t="s">
        <v>76</v>
      </c>
      <c r="G35" s="1" t="s">
        <v>189</v>
      </c>
      <c r="H35" s="1" t="s">
        <v>54</v>
      </c>
      <c r="I35" s="30"/>
      <c r="J35" t="s">
        <v>118</v>
      </c>
    </row>
    <row r="36" spans="1:10" ht="12.75">
      <c r="A36" s="22" t="s">
        <v>30</v>
      </c>
      <c r="B36" t="s">
        <v>36</v>
      </c>
      <c r="C36" s="29">
        <v>10</v>
      </c>
      <c r="D36" s="31">
        <v>9</v>
      </c>
      <c r="E36" s="31">
        <f>SUM(C36-D36)</f>
        <v>1</v>
      </c>
      <c r="F36" t="s">
        <v>76</v>
      </c>
      <c r="G36" s="22" t="s">
        <v>193</v>
      </c>
      <c r="H36" s="1" t="s">
        <v>58</v>
      </c>
      <c r="I36" s="30">
        <v>29787.9</v>
      </c>
      <c r="J36" t="s">
        <v>118</v>
      </c>
    </row>
    <row r="37" spans="1:10" ht="12.75">
      <c r="A37" s="22" t="s">
        <v>37</v>
      </c>
      <c r="B37" t="s">
        <v>87</v>
      </c>
      <c r="C37" s="29">
        <v>1</v>
      </c>
      <c r="D37" s="31">
        <v>2</v>
      </c>
      <c r="E37" s="31">
        <f>SUM(C37-D37)</f>
        <v>-1</v>
      </c>
      <c r="F37" t="s">
        <v>75</v>
      </c>
      <c r="G37" s="22" t="s">
        <v>194</v>
      </c>
      <c r="H37" s="1" t="s">
        <v>59</v>
      </c>
      <c r="I37" s="30"/>
      <c r="J37" t="s">
        <v>118</v>
      </c>
    </row>
    <row r="38" spans="1:10" ht="12.75">
      <c r="A38" s="22" t="s">
        <v>37</v>
      </c>
      <c r="B38" t="s">
        <v>38</v>
      </c>
      <c r="C38" s="29">
        <v>2</v>
      </c>
      <c r="D38" s="31">
        <v>1</v>
      </c>
      <c r="E38" s="31">
        <f>SUM(C38-D38)</f>
        <v>1</v>
      </c>
      <c r="F38" t="s">
        <v>76</v>
      </c>
      <c r="G38" s="22" t="s">
        <v>195</v>
      </c>
      <c r="H38" s="1" t="s">
        <v>60</v>
      </c>
      <c r="I38" s="30">
        <v>9893.54</v>
      </c>
      <c r="J38" t="s">
        <v>118</v>
      </c>
    </row>
    <row r="39" spans="1:9" ht="12.75">
      <c r="A39" s="22"/>
      <c r="C39" s="31" t="s">
        <v>210</v>
      </c>
      <c r="D39" s="31" t="s">
        <v>210</v>
      </c>
      <c r="E39" s="31" t="s">
        <v>210</v>
      </c>
      <c r="G39" s="1"/>
      <c r="H39" s="1"/>
      <c r="I39" s="31" t="s">
        <v>210</v>
      </c>
    </row>
    <row r="40" spans="1:10" ht="12.75">
      <c r="A40" s="22" t="s">
        <v>39</v>
      </c>
      <c r="B40" t="s">
        <v>13</v>
      </c>
      <c r="C40" s="29">
        <v>6</v>
      </c>
      <c r="D40" s="31">
        <v>35</v>
      </c>
      <c r="E40" s="31">
        <f>SUM(C40+C41+C42+C13+C14+C15+C16-D40)</f>
        <v>2</v>
      </c>
      <c r="F40" t="s">
        <v>75</v>
      </c>
      <c r="G40" s="22" t="s">
        <v>183</v>
      </c>
      <c r="H40" s="1" t="s">
        <v>201</v>
      </c>
      <c r="I40" s="30">
        <v>6852.7</v>
      </c>
      <c r="J40" t="s">
        <v>118</v>
      </c>
    </row>
    <row r="41" spans="1:10" ht="12.75">
      <c r="A41" s="22" t="s">
        <v>39</v>
      </c>
      <c r="B41" t="s">
        <v>16</v>
      </c>
      <c r="C41" s="29">
        <v>2</v>
      </c>
      <c r="D41" s="31" t="s">
        <v>209</v>
      </c>
      <c r="E41" s="31" t="s">
        <v>202</v>
      </c>
      <c r="F41" t="s">
        <v>75</v>
      </c>
      <c r="G41" s="1" t="s">
        <v>183</v>
      </c>
      <c r="H41" s="1" t="s">
        <v>62</v>
      </c>
      <c r="I41" s="30"/>
      <c r="J41" t="s">
        <v>118</v>
      </c>
    </row>
    <row r="42" spans="1:10" ht="12.75">
      <c r="A42" s="22" t="s">
        <v>39</v>
      </c>
      <c r="B42" t="s">
        <v>40</v>
      </c>
      <c r="C42" s="29">
        <v>9</v>
      </c>
      <c r="D42" s="31" t="s">
        <v>209</v>
      </c>
      <c r="E42" s="31" t="s">
        <v>202</v>
      </c>
      <c r="F42" t="s">
        <v>75</v>
      </c>
      <c r="G42" s="1" t="s">
        <v>183</v>
      </c>
      <c r="H42" s="1" t="s">
        <v>63</v>
      </c>
      <c r="I42" s="30">
        <v>4632.46</v>
      </c>
      <c r="J42" t="s">
        <v>118</v>
      </c>
    </row>
    <row r="43" spans="1:9" ht="12.75">
      <c r="A43" s="22"/>
      <c r="C43" s="31" t="s">
        <v>210</v>
      </c>
      <c r="D43" s="31" t="s">
        <v>210</v>
      </c>
      <c r="E43" s="31" t="s">
        <v>210</v>
      </c>
      <c r="G43" s="1"/>
      <c r="H43" s="1"/>
      <c r="I43" s="31" t="s">
        <v>210</v>
      </c>
    </row>
    <row r="44" spans="1:10" ht="12.75">
      <c r="A44" s="22" t="s">
        <v>101</v>
      </c>
      <c r="B44" t="s">
        <v>104</v>
      </c>
      <c r="C44" s="29">
        <v>2</v>
      </c>
      <c r="D44" s="31">
        <v>2</v>
      </c>
      <c r="E44" s="31">
        <f>SUM(C44+C45+C46+C47-D44)</f>
        <v>0</v>
      </c>
      <c r="F44" t="s">
        <v>76</v>
      </c>
      <c r="G44" s="22" t="s">
        <v>196</v>
      </c>
      <c r="H44" s="1" t="s">
        <v>208</v>
      </c>
      <c r="I44" s="30"/>
      <c r="J44" t="s">
        <v>118</v>
      </c>
    </row>
    <row r="45" spans="1:10" ht="12.75">
      <c r="A45" s="22" t="s">
        <v>101</v>
      </c>
      <c r="B45" t="s">
        <v>105</v>
      </c>
      <c r="C45" s="29"/>
      <c r="D45" s="31" t="s">
        <v>209</v>
      </c>
      <c r="E45" s="31" t="s">
        <v>207</v>
      </c>
      <c r="F45" t="s">
        <v>75</v>
      </c>
      <c r="G45" s="1" t="s">
        <v>196</v>
      </c>
      <c r="H45" s="1" t="s">
        <v>106</v>
      </c>
      <c r="I45" s="30"/>
      <c r="J45" t="s">
        <v>118</v>
      </c>
    </row>
    <row r="46" spans="1:10" ht="12.75">
      <c r="A46" s="22" t="s">
        <v>101</v>
      </c>
      <c r="B46" t="s">
        <v>102</v>
      </c>
      <c r="C46" s="29"/>
      <c r="D46" s="31" t="s">
        <v>209</v>
      </c>
      <c r="E46" s="31" t="s">
        <v>207</v>
      </c>
      <c r="F46" t="s">
        <v>75</v>
      </c>
      <c r="G46" s="1" t="s">
        <v>196</v>
      </c>
      <c r="H46" s="1" t="s">
        <v>161</v>
      </c>
      <c r="I46" s="30"/>
      <c r="J46" t="s">
        <v>118</v>
      </c>
    </row>
    <row r="47" spans="1:10" ht="12.75">
      <c r="A47" s="22" t="s">
        <v>101</v>
      </c>
      <c r="B47" t="s">
        <v>107</v>
      </c>
      <c r="C47" s="29"/>
      <c r="D47" s="31" t="s">
        <v>209</v>
      </c>
      <c r="E47" s="31" t="s">
        <v>207</v>
      </c>
      <c r="F47" t="s">
        <v>76</v>
      </c>
      <c r="G47" s="1" t="s">
        <v>196</v>
      </c>
      <c r="H47" s="1" t="s">
        <v>162</v>
      </c>
      <c r="I47" s="30"/>
      <c r="J47" t="s">
        <v>118</v>
      </c>
    </row>
    <row r="48" spans="1:8" ht="12.75">
      <c r="A48" s="22"/>
      <c r="H48" s="1"/>
    </row>
    <row r="49" spans="1:8" ht="12.75">
      <c r="A49" s="39">
        <v>38840</v>
      </c>
      <c r="B49" s="12" t="s">
        <v>470</v>
      </c>
      <c r="H49" s="1"/>
    </row>
    <row r="50" spans="1:8" ht="12.75">
      <c r="A50" s="38">
        <v>38869</v>
      </c>
      <c r="B50" s="37" t="s">
        <v>474</v>
      </c>
      <c r="H50" s="1"/>
    </row>
    <row r="51" spans="1:10" ht="12.75">
      <c r="A51" s="38">
        <v>38891</v>
      </c>
      <c r="B51" s="12" t="s">
        <v>476</v>
      </c>
      <c r="C51" s="3">
        <f>SUM(C4:C47)</f>
        <v>178</v>
      </c>
      <c r="D51" s="4">
        <f>SUM(D4:D47)</f>
        <v>175</v>
      </c>
      <c r="E51" s="4">
        <f>SUM(E4+E7+E8+E10+E17+E18+E19+E21+E24+E31+E32+E33+E34+E36+E37+E38+E40+E44)</f>
        <v>3</v>
      </c>
      <c r="H51" s="40" t="s">
        <v>212</v>
      </c>
      <c r="I51" s="19">
        <f>SUM(I4:I47)</f>
        <v>266158.27</v>
      </c>
      <c r="J51" t="s">
        <v>118</v>
      </c>
    </row>
    <row r="52" ht="12.75">
      <c r="B52" s="5" t="s">
        <v>77</v>
      </c>
    </row>
    <row r="53" spans="3:9" ht="12.75"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86</v>
      </c>
      <c r="D54" s="2"/>
      <c r="E54" s="2"/>
      <c r="F54" s="2"/>
      <c r="G54" s="2"/>
      <c r="H54" s="2"/>
      <c r="I54" s="18">
        <f>SUM(I7+I10+I13+I14+I15+I16+I17+I18+I19+I37+I40+I41+I42+I45+I46)</f>
        <v>64172.02999999999</v>
      </c>
      <c r="J54" t="s">
        <v>118</v>
      </c>
    </row>
    <row r="55" spans="2:10" ht="12.75">
      <c r="B55" s="11" t="s">
        <v>79</v>
      </c>
      <c r="C55" s="2">
        <f>SUM(C4+C5+C21+C22)</f>
        <v>12</v>
      </c>
      <c r="D55" s="2"/>
      <c r="E55" s="2"/>
      <c r="F55" s="2"/>
      <c r="G55" s="2"/>
      <c r="H55" s="2"/>
      <c r="I55" s="18">
        <f>SUM(I4+I5+I21+I22)</f>
        <v>13139.73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80</v>
      </c>
      <c r="D56" s="2"/>
      <c r="E56" s="2"/>
      <c r="F56" s="2"/>
      <c r="G56" s="2"/>
      <c r="H56" s="2"/>
      <c r="I56" s="18">
        <f>SUM(I6+I8+I9+I11+I24+I25+I26+I27+I28+I29+I31+I32+I33+I34+I35+I36+I38+I44+I47)</f>
        <v>188846.51</v>
      </c>
      <c r="J56" t="s">
        <v>118</v>
      </c>
    </row>
    <row r="57" spans="2:10" ht="12.75">
      <c r="B57" s="11" t="s">
        <v>84</v>
      </c>
      <c r="C57" s="3">
        <f>SUM(C54:C56)</f>
        <v>178</v>
      </c>
      <c r="D57" s="3"/>
      <c r="E57" s="3"/>
      <c r="F57" s="3"/>
      <c r="G57" s="3"/>
      <c r="H57" s="3"/>
      <c r="I57" s="19">
        <f>SUM(I54:I56)</f>
        <v>266158.27</v>
      </c>
      <c r="J57" t="s">
        <v>118</v>
      </c>
    </row>
  </sheetData>
  <printOptions gridLines="1" horizontalCentered="1" verticalCentered="1"/>
  <pageMargins left="0.4330708661417323" right="0.2362204724409449" top="0.5905511811023623" bottom="0" header="0.31496062992125984" footer="0"/>
  <pageSetup fitToHeight="1" fitToWidth="1" horizontalDpi="600" verticalDpi="600" orientation="portrait" paperSize="9" scale="72" r:id="rId2"/>
  <headerFooter alignWithMargins="0">
    <oddHeader>&amp;C&amp;"Arial,Fett"&amp;12&amp;EÜbersicht der Fallzahlen und des Ausgabe-IST's - RSD A - April  2006</oddHeader>
    <oddFooter>&amp;R&amp;8&amp;UDiese Aufstellung finden Sie auch unter :            
JugTransfer / FaRef.4 (...) / FB 4 &amp;UHaushalt / HzE Statistik / HzE Statistik 2006 / HzE Statistik 0406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6.421875" style="1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3" t="s">
        <v>144</v>
      </c>
      <c r="B1" s="4" t="s">
        <v>146</v>
      </c>
      <c r="C1" s="3" t="s">
        <v>0</v>
      </c>
      <c r="D1" s="3" t="s">
        <v>141</v>
      </c>
      <c r="E1" s="3" t="s">
        <v>142</v>
      </c>
      <c r="F1" s="3" t="s">
        <v>350</v>
      </c>
    </row>
    <row r="2" spans="1:6" ht="12.75">
      <c r="A2" s="3" t="s">
        <v>145</v>
      </c>
      <c r="B2" s="4" t="s">
        <v>0</v>
      </c>
      <c r="F2" s="3"/>
    </row>
    <row r="3" ht="4.5" customHeight="1"/>
    <row r="4" spans="1:6" ht="15.75" customHeight="1">
      <c r="A4" t="s">
        <v>8</v>
      </c>
      <c r="B4" s="1">
        <v>1</v>
      </c>
      <c r="C4" t="s">
        <v>250</v>
      </c>
      <c r="D4" t="s">
        <v>251</v>
      </c>
      <c r="E4" t="s">
        <v>218</v>
      </c>
      <c r="F4" t="s">
        <v>252</v>
      </c>
    </row>
    <row r="5" spans="1:6" ht="12.75">
      <c r="A5" t="s">
        <v>8</v>
      </c>
      <c r="B5" s="1">
        <v>4</v>
      </c>
      <c r="C5" t="s">
        <v>250</v>
      </c>
      <c r="D5" t="s">
        <v>253</v>
      </c>
      <c r="E5" t="s">
        <v>215</v>
      </c>
      <c r="F5" t="s">
        <v>252</v>
      </c>
    </row>
    <row r="6" spans="1:6" ht="13.5" customHeight="1">
      <c r="A6" t="s">
        <v>12</v>
      </c>
      <c r="B6" s="1">
        <v>1</v>
      </c>
      <c r="C6" t="s">
        <v>13</v>
      </c>
      <c r="D6" t="s">
        <v>254</v>
      </c>
      <c r="E6" t="s">
        <v>218</v>
      </c>
      <c r="F6" t="s">
        <v>252</v>
      </c>
    </row>
    <row r="7" spans="1:6" ht="12.75">
      <c r="A7" t="s">
        <v>12</v>
      </c>
      <c r="B7" s="1">
        <v>1</v>
      </c>
      <c r="C7" t="s">
        <v>13</v>
      </c>
      <c r="D7" t="s">
        <v>255</v>
      </c>
      <c r="E7" t="s">
        <v>218</v>
      </c>
      <c r="F7" t="s">
        <v>252</v>
      </c>
    </row>
    <row r="8" spans="1:6" ht="12.75">
      <c r="A8" t="s">
        <v>12</v>
      </c>
      <c r="B8" s="1">
        <v>1</v>
      </c>
      <c r="C8" t="s">
        <v>13</v>
      </c>
      <c r="D8" t="s">
        <v>216</v>
      </c>
      <c r="E8" t="s">
        <v>215</v>
      </c>
      <c r="F8" t="s">
        <v>252</v>
      </c>
    </row>
    <row r="9" spans="1:6" ht="12.75">
      <c r="A9" t="s">
        <v>12</v>
      </c>
      <c r="B9" s="1">
        <v>1</v>
      </c>
      <c r="C9" t="s">
        <v>13</v>
      </c>
      <c r="D9" t="s">
        <v>256</v>
      </c>
      <c r="E9" t="s">
        <v>215</v>
      </c>
      <c r="F9" t="s">
        <v>252</v>
      </c>
    </row>
    <row r="10" spans="1:6" ht="12.75">
      <c r="A10" t="s">
        <v>12</v>
      </c>
      <c r="B10" s="1">
        <v>2</v>
      </c>
      <c r="C10" t="s">
        <v>13</v>
      </c>
      <c r="D10" t="s">
        <v>257</v>
      </c>
      <c r="E10" t="s">
        <v>215</v>
      </c>
      <c r="F10" t="s">
        <v>252</v>
      </c>
    </row>
    <row r="11" spans="1:6" ht="12.75">
      <c r="A11" t="s">
        <v>12</v>
      </c>
      <c r="B11" s="1">
        <v>1</v>
      </c>
      <c r="C11" t="s">
        <v>13</v>
      </c>
      <c r="D11" t="s">
        <v>221</v>
      </c>
      <c r="E11" t="s">
        <v>215</v>
      </c>
      <c r="F11" t="s">
        <v>252</v>
      </c>
    </row>
    <row r="12" spans="1:6" ht="12.75">
      <c r="A12" t="s">
        <v>12</v>
      </c>
      <c r="B12" s="1">
        <v>1</v>
      </c>
      <c r="C12" t="s">
        <v>14</v>
      </c>
      <c r="D12" t="s">
        <v>258</v>
      </c>
      <c r="E12" t="s">
        <v>218</v>
      </c>
      <c r="F12" t="s">
        <v>252</v>
      </c>
    </row>
    <row r="13" spans="1:6" ht="12.75">
      <c r="A13" t="s">
        <v>12</v>
      </c>
      <c r="B13" s="1">
        <v>1</v>
      </c>
      <c r="C13" t="s">
        <v>15</v>
      </c>
      <c r="D13" t="s">
        <v>259</v>
      </c>
      <c r="E13" t="s">
        <v>218</v>
      </c>
      <c r="F13" t="s">
        <v>252</v>
      </c>
    </row>
    <row r="14" spans="1:6" ht="12.75">
      <c r="A14" t="s">
        <v>12</v>
      </c>
      <c r="B14" s="1">
        <v>1</v>
      </c>
      <c r="C14" t="s">
        <v>16</v>
      </c>
      <c r="D14" t="s">
        <v>254</v>
      </c>
      <c r="F14" t="s">
        <v>252</v>
      </c>
    </row>
    <row r="15" spans="1:6" ht="12.75">
      <c r="A15" t="s">
        <v>17</v>
      </c>
      <c r="B15" s="1">
        <v>1</v>
      </c>
      <c r="C15" t="s">
        <v>18</v>
      </c>
      <c r="D15" t="s">
        <v>242</v>
      </c>
      <c r="E15" t="s">
        <v>215</v>
      </c>
      <c r="F15" t="s">
        <v>252</v>
      </c>
    </row>
    <row r="16" spans="1:6" ht="12.75">
      <c r="A16" t="s">
        <v>19</v>
      </c>
      <c r="B16" s="1">
        <v>1</v>
      </c>
      <c r="C16" t="s">
        <v>20</v>
      </c>
      <c r="D16" t="s">
        <v>260</v>
      </c>
      <c r="E16" t="s">
        <v>218</v>
      </c>
      <c r="F16" t="s">
        <v>252</v>
      </c>
    </row>
    <row r="17" spans="1:6" ht="12.75">
      <c r="A17" t="s">
        <v>19</v>
      </c>
      <c r="B17" s="1">
        <v>2</v>
      </c>
      <c r="C17" t="s">
        <v>20</v>
      </c>
      <c r="D17" t="s">
        <v>261</v>
      </c>
      <c r="E17" t="s">
        <v>218</v>
      </c>
      <c r="F17" t="s">
        <v>252</v>
      </c>
    </row>
    <row r="18" spans="1:6" ht="12.75">
      <c r="A18" t="s">
        <v>19</v>
      </c>
      <c r="B18" s="1">
        <v>1</v>
      </c>
      <c r="C18" t="s">
        <v>20</v>
      </c>
      <c r="D18" t="s">
        <v>227</v>
      </c>
      <c r="E18" t="s">
        <v>215</v>
      </c>
      <c r="F18" t="s">
        <v>252</v>
      </c>
    </row>
    <row r="19" spans="1:6" ht="12.75">
      <c r="A19" t="s">
        <v>19</v>
      </c>
      <c r="B19" s="1">
        <v>1</v>
      </c>
      <c r="C19" t="s">
        <v>20</v>
      </c>
      <c r="D19" t="s">
        <v>262</v>
      </c>
      <c r="E19" t="s">
        <v>215</v>
      </c>
      <c r="F19" t="s">
        <v>252</v>
      </c>
    </row>
    <row r="20" spans="1:6" ht="12.75">
      <c r="A20" t="s">
        <v>19</v>
      </c>
      <c r="B20" s="1">
        <v>1</v>
      </c>
      <c r="C20" t="s">
        <v>20</v>
      </c>
      <c r="D20" t="s">
        <v>263</v>
      </c>
      <c r="E20" t="s">
        <v>215</v>
      </c>
      <c r="F20" t="s">
        <v>252</v>
      </c>
    </row>
    <row r="21" spans="1:6" ht="12.75">
      <c r="A21" t="s">
        <v>21</v>
      </c>
      <c r="B21" s="1">
        <v>1</v>
      </c>
      <c r="C21" t="s">
        <v>22</v>
      </c>
      <c r="D21" t="s">
        <v>224</v>
      </c>
      <c r="F21" t="s">
        <v>252</v>
      </c>
    </row>
    <row r="22" spans="1:6" ht="12.75">
      <c r="A22" t="s">
        <v>21</v>
      </c>
      <c r="B22" s="1">
        <v>1</v>
      </c>
      <c r="C22" t="s">
        <v>22</v>
      </c>
      <c r="D22" t="s">
        <v>264</v>
      </c>
      <c r="F22" t="s">
        <v>252</v>
      </c>
    </row>
    <row r="23" spans="1:6" ht="12.75">
      <c r="A23" t="s">
        <v>21</v>
      </c>
      <c r="B23" s="1">
        <v>1</v>
      </c>
      <c r="C23" t="s">
        <v>22</v>
      </c>
      <c r="D23" t="s">
        <v>263</v>
      </c>
      <c r="F23" t="s">
        <v>252</v>
      </c>
    </row>
    <row r="24" spans="1:6" ht="12.75">
      <c r="A24" t="s">
        <v>21</v>
      </c>
      <c r="B24" s="1">
        <v>1</v>
      </c>
      <c r="C24" t="s">
        <v>22</v>
      </c>
      <c r="D24" t="s">
        <v>226</v>
      </c>
      <c r="E24" t="s">
        <v>218</v>
      </c>
      <c r="F24" t="s">
        <v>252</v>
      </c>
    </row>
    <row r="25" spans="1:6" ht="12.75">
      <c r="A25" t="s">
        <v>21</v>
      </c>
      <c r="B25" s="1">
        <v>1</v>
      </c>
      <c r="C25" t="s">
        <v>22</v>
      </c>
      <c r="D25" t="s">
        <v>265</v>
      </c>
      <c r="E25" t="s">
        <v>215</v>
      </c>
      <c r="F25" t="s">
        <v>252</v>
      </c>
    </row>
    <row r="26" spans="1:6" ht="12.75">
      <c r="A26" t="s">
        <v>21</v>
      </c>
      <c r="B26" s="1">
        <v>13</v>
      </c>
      <c r="C26" t="s">
        <v>22</v>
      </c>
      <c r="D26" t="s">
        <v>262</v>
      </c>
      <c r="E26" t="s">
        <v>215</v>
      </c>
      <c r="F26" t="s">
        <v>252</v>
      </c>
    </row>
    <row r="27" spans="1:6" ht="12.75">
      <c r="A27" t="s">
        <v>21</v>
      </c>
      <c r="B27" s="1">
        <v>4</v>
      </c>
      <c r="C27" t="s">
        <v>22</v>
      </c>
      <c r="D27" t="s">
        <v>226</v>
      </c>
      <c r="E27" t="s">
        <v>215</v>
      </c>
      <c r="F27" t="s">
        <v>252</v>
      </c>
    </row>
    <row r="28" spans="1:6" ht="12.75">
      <c r="A28" t="s">
        <v>21</v>
      </c>
      <c r="B28" s="1">
        <v>2</v>
      </c>
      <c r="C28" t="s">
        <v>22</v>
      </c>
      <c r="D28" t="s">
        <v>266</v>
      </c>
      <c r="E28" t="s">
        <v>215</v>
      </c>
      <c r="F28" t="s">
        <v>252</v>
      </c>
    </row>
    <row r="29" spans="1:6" ht="12.75">
      <c r="A29" t="s">
        <v>23</v>
      </c>
      <c r="B29" s="1">
        <v>1</v>
      </c>
      <c r="C29" t="s">
        <v>24</v>
      </c>
      <c r="D29" t="s">
        <v>267</v>
      </c>
      <c r="E29" t="s">
        <v>218</v>
      </c>
      <c r="F29" t="s">
        <v>252</v>
      </c>
    </row>
    <row r="30" spans="1:6" ht="12.75">
      <c r="A30" t="s">
        <v>23</v>
      </c>
      <c r="B30" s="1">
        <v>2</v>
      </c>
      <c r="C30" t="s">
        <v>24</v>
      </c>
      <c r="D30" t="s">
        <v>268</v>
      </c>
      <c r="E30" t="s">
        <v>218</v>
      </c>
      <c r="F30" t="s">
        <v>252</v>
      </c>
    </row>
    <row r="31" spans="1:6" ht="12.75">
      <c r="A31" t="s">
        <v>23</v>
      </c>
      <c r="B31" s="1">
        <v>1</v>
      </c>
      <c r="C31" t="s">
        <v>24</v>
      </c>
      <c r="D31" t="s">
        <v>269</v>
      </c>
      <c r="E31" t="s">
        <v>218</v>
      </c>
      <c r="F31" t="s">
        <v>252</v>
      </c>
    </row>
    <row r="32" spans="1:6" ht="12.75">
      <c r="A32" t="s">
        <v>25</v>
      </c>
      <c r="B32" s="1">
        <v>1</v>
      </c>
      <c r="C32" t="s">
        <v>27</v>
      </c>
      <c r="D32" t="s">
        <v>270</v>
      </c>
      <c r="E32" t="s">
        <v>218</v>
      </c>
      <c r="F32" t="s">
        <v>252</v>
      </c>
    </row>
    <row r="33" spans="1:6" ht="12.75">
      <c r="A33" t="s">
        <v>25</v>
      </c>
      <c r="B33" s="1">
        <v>2</v>
      </c>
      <c r="C33" t="s">
        <v>231</v>
      </c>
      <c r="D33" t="s">
        <v>270</v>
      </c>
      <c r="E33" t="s">
        <v>218</v>
      </c>
      <c r="F33" t="s">
        <v>252</v>
      </c>
    </row>
    <row r="34" spans="1:6" ht="12.75">
      <c r="A34" t="s">
        <v>25</v>
      </c>
      <c r="B34" s="1">
        <v>1</v>
      </c>
      <c r="C34" t="s">
        <v>231</v>
      </c>
      <c r="D34" t="s">
        <v>270</v>
      </c>
      <c r="E34" t="s">
        <v>215</v>
      </c>
      <c r="F34" t="s">
        <v>252</v>
      </c>
    </row>
    <row r="35" spans="1:6" ht="12.75">
      <c r="A35" t="s">
        <v>25</v>
      </c>
      <c r="B35" s="1">
        <v>7</v>
      </c>
      <c r="C35" t="s">
        <v>231</v>
      </c>
      <c r="D35" t="s">
        <v>270</v>
      </c>
      <c r="E35" t="s">
        <v>215</v>
      </c>
      <c r="F35" t="s">
        <v>252</v>
      </c>
    </row>
    <row r="36" spans="1:6" ht="12.75">
      <c r="A36" t="s">
        <v>25</v>
      </c>
      <c r="B36" s="1">
        <v>2</v>
      </c>
      <c r="C36" t="s">
        <v>234</v>
      </c>
      <c r="D36" t="s">
        <v>270</v>
      </c>
      <c r="E36" t="s">
        <v>218</v>
      </c>
      <c r="F36" t="s">
        <v>252</v>
      </c>
    </row>
    <row r="37" spans="1:6" ht="12.75">
      <c r="A37" t="s">
        <v>25</v>
      </c>
      <c r="B37" s="1">
        <v>1</v>
      </c>
      <c r="C37" t="s">
        <v>234</v>
      </c>
      <c r="D37" t="s">
        <v>270</v>
      </c>
      <c r="E37" t="s">
        <v>215</v>
      </c>
      <c r="F37" t="s">
        <v>252</v>
      </c>
    </row>
    <row r="38" spans="1:6" ht="12.75">
      <c r="A38" t="s">
        <v>30</v>
      </c>
      <c r="B38" s="1">
        <v>1</v>
      </c>
      <c r="C38" t="s">
        <v>31</v>
      </c>
      <c r="D38" t="s">
        <v>271</v>
      </c>
      <c r="E38" t="s">
        <v>218</v>
      </c>
      <c r="F38" t="s">
        <v>252</v>
      </c>
    </row>
    <row r="39" spans="1:6" ht="12.75">
      <c r="A39" t="s">
        <v>30</v>
      </c>
      <c r="B39" s="1">
        <v>1</v>
      </c>
      <c r="C39" t="s">
        <v>31</v>
      </c>
      <c r="D39" t="s">
        <v>272</v>
      </c>
      <c r="E39" t="s">
        <v>218</v>
      </c>
      <c r="F39" t="s">
        <v>252</v>
      </c>
    </row>
    <row r="40" spans="1:6" ht="12.75">
      <c r="A40" t="s">
        <v>30</v>
      </c>
      <c r="B40" s="1">
        <v>1</v>
      </c>
      <c r="C40" t="s">
        <v>32</v>
      </c>
      <c r="D40" t="s">
        <v>273</v>
      </c>
      <c r="E40" t="s">
        <v>232</v>
      </c>
      <c r="F40" t="s">
        <v>252</v>
      </c>
    </row>
    <row r="41" spans="1:6" ht="12.75">
      <c r="A41" t="s">
        <v>30</v>
      </c>
      <c r="B41" s="1">
        <v>1</v>
      </c>
      <c r="C41" t="s">
        <v>34</v>
      </c>
      <c r="D41" t="s">
        <v>274</v>
      </c>
      <c r="E41" t="s">
        <v>232</v>
      </c>
      <c r="F41" t="s">
        <v>252</v>
      </c>
    </row>
    <row r="42" spans="1:6" ht="12.75">
      <c r="A42" t="s">
        <v>30</v>
      </c>
      <c r="B42" s="1">
        <v>1</v>
      </c>
      <c r="C42" t="s">
        <v>34</v>
      </c>
      <c r="D42" t="s">
        <v>275</v>
      </c>
      <c r="E42" t="s">
        <v>232</v>
      </c>
      <c r="F42" t="s">
        <v>252</v>
      </c>
    </row>
    <row r="43" spans="1:6" ht="12.75">
      <c r="A43" t="s">
        <v>30</v>
      </c>
      <c r="B43" s="1">
        <v>1</v>
      </c>
      <c r="C43" t="s">
        <v>34</v>
      </c>
      <c r="D43" t="s">
        <v>276</v>
      </c>
      <c r="E43" t="s">
        <v>232</v>
      </c>
      <c r="F43" t="s">
        <v>252</v>
      </c>
    </row>
    <row r="44" spans="1:6" ht="12.75">
      <c r="A44" t="s">
        <v>30</v>
      </c>
      <c r="B44" s="1">
        <v>1</v>
      </c>
      <c r="C44" t="s">
        <v>34</v>
      </c>
      <c r="D44" t="s">
        <v>268</v>
      </c>
      <c r="E44" t="s">
        <v>232</v>
      </c>
      <c r="F44" t="s">
        <v>252</v>
      </c>
    </row>
    <row r="45" spans="1:6" ht="12.75">
      <c r="A45" t="s">
        <v>30</v>
      </c>
      <c r="B45" s="1">
        <v>1</v>
      </c>
      <c r="C45" t="s">
        <v>34</v>
      </c>
      <c r="D45" t="s">
        <v>277</v>
      </c>
      <c r="E45" t="s">
        <v>218</v>
      </c>
      <c r="F45" t="s">
        <v>252</v>
      </c>
    </row>
    <row r="46" spans="1:6" ht="12.75">
      <c r="A46" t="s">
        <v>30</v>
      </c>
      <c r="B46" s="1">
        <v>1</v>
      </c>
      <c r="C46" t="s">
        <v>34</v>
      </c>
      <c r="D46" t="s">
        <v>278</v>
      </c>
      <c r="E46" t="s">
        <v>218</v>
      </c>
      <c r="F46" t="s">
        <v>252</v>
      </c>
    </row>
    <row r="47" spans="1:6" ht="12.75">
      <c r="A47" t="s">
        <v>30</v>
      </c>
      <c r="B47" s="1">
        <v>1</v>
      </c>
      <c r="C47" t="s">
        <v>34</v>
      </c>
      <c r="D47" t="s">
        <v>279</v>
      </c>
      <c r="E47" t="s">
        <v>218</v>
      </c>
      <c r="F47" t="s">
        <v>252</v>
      </c>
    </row>
    <row r="48" spans="1:6" ht="12.75">
      <c r="A48" t="s">
        <v>30</v>
      </c>
      <c r="B48" s="1">
        <v>1</v>
      </c>
      <c r="C48" t="s">
        <v>34</v>
      </c>
      <c r="D48" t="s">
        <v>280</v>
      </c>
      <c r="E48" t="s">
        <v>215</v>
      </c>
      <c r="F48" t="s">
        <v>252</v>
      </c>
    </row>
    <row r="49" spans="1:6" ht="12.75">
      <c r="A49" t="s">
        <v>30</v>
      </c>
      <c r="B49" s="1">
        <v>1</v>
      </c>
      <c r="C49" t="s">
        <v>34</v>
      </c>
      <c r="D49" t="s">
        <v>281</v>
      </c>
      <c r="E49" t="s">
        <v>215</v>
      </c>
      <c r="F49" t="s">
        <v>252</v>
      </c>
    </row>
    <row r="50" spans="1:6" ht="12.75">
      <c r="A50" t="s">
        <v>30</v>
      </c>
      <c r="B50" s="1">
        <v>1</v>
      </c>
      <c r="C50" t="s">
        <v>34</v>
      </c>
      <c r="D50" t="s">
        <v>282</v>
      </c>
      <c r="E50" t="s">
        <v>249</v>
      </c>
      <c r="F50" t="s">
        <v>252</v>
      </c>
    </row>
    <row r="51" spans="1:6" ht="12.75">
      <c r="A51" t="s">
        <v>30</v>
      </c>
      <c r="B51" s="1">
        <v>1</v>
      </c>
      <c r="C51" t="s">
        <v>35</v>
      </c>
      <c r="D51" t="s">
        <v>283</v>
      </c>
      <c r="E51" t="s">
        <v>232</v>
      </c>
      <c r="F51" t="s">
        <v>252</v>
      </c>
    </row>
    <row r="52" spans="1:6" ht="12.75">
      <c r="A52" t="s">
        <v>30</v>
      </c>
      <c r="B52" s="1">
        <v>1</v>
      </c>
      <c r="C52" t="s">
        <v>35</v>
      </c>
      <c r="D52" t="s">
        <v>284</v>
      </c>
      <c r="E52" t="s">
        <v>218</v>
      </c>
      <c r="F52" t="s">
        <v>252</v>
      </c>
    </row>
    <row r="53" spans="1:6" ht="12.75">
      <c r="A53" t="s">
        <v>30</v>
      </c>
      <c r="B53" s="1">
        <v>1</v>
      </c>
      <c r="C53" t="s">
        <v>35</v>
      </c>
      <c r="D53" t="s">
        <v>285</v>
      </c>
      <c r="E53" t="s">
        <v>215</v>
      </c>
      <c r="F53" t="s">
        <v>252</v>
      </c>
    </row>
    <row r="54" spans="1:6" ht="12.75">
      <c r="A54" t="s">
        <v>30</v>
      </c>
      <c r="B54" s="1">
        <v>1</v>
      </c>
      <c r="C54" t="s">
        <v>36</v>
      </c>
      <c r="D54" t="s">
        <v>275</v>
      </c>
      <c r="E54" t="s">
        <v>232</v>
      </c>
      <c r="F54" t="s">
        <v>252</v>
      </c>
    </row>
    <row r="55" spans="1:6" ht="12.75">
      <c r="A55" t="s">
        <v>30</v>
      </c>
      <c r="B55" s="1">
        <v>1</v>
      </c>
      <c r="C55" t="s">
        <v>36</v>
      </c>
      <c r="D55" t="s">
        <v>286</v>
      </c>
      <c r="E55" t="s">
        <v>232</v>
      </c>
      <c r="F55" t="s">
        <v>252</v>
      </c>
    </row>
    <row r="56" spans="1:6" ht="12.75">
      <c r="A56" t="s">
        <v>30</v>
      </c>
      <c r="B56" s="1">
        <v>1</v>
      </c>
      <c r="C56" t="s">
        <v>36</v>
      </c>
      <c r="D56" t="s">
        <v>287</v>
      </c>
      <c r="E56" t="s">
        <v>218</v>
      </c>
      <c r="F56" t="s">
        <v>252</v>
      </c>
    </row>
    <row r="57" spans="1:6" ht="12.75">
      <c r="A57" t="s">
        <v>30</v>
      </c>
      <c r="B57" s="1">
        <v>1</v>
      </c>
      <c r="C57" t="s">
        <v>36</v>
      </c>
      <c r="D57" t="s">
        <v>288</v>
      </c>
      <c r="E57" t="s">
        <v>218</v>
      </c>
      <c r="F57" t="s">
        <v>252</v>
      </c>
    </row>
    <row r="58" spans="1:6" ht="12.75">
      <c r="A58" t="s">
        <v>30</v>
      </c>
      <c r="B58" s="1">
        <v>1</v>
      </c>
      <c r="C58" t="s">
        <v>36</v>
      </c>
      <c r="D58" t="s">
        <v>289</v>
      </c>
      <c r="E58" t="s">
        <v>218</v>
      </c>
      <c r="F58" t="s">
        <v>252</v>
      </c>
    </row>
    <row r="59" spans="1:6" ht="12.75">
      <c r="A59" t="s">
        <v>30</v>
      </c>
      <c r="B59" s="1">
        <v>1</v>
      </c>
      <c r="C59" t="s">
        <v>36</v>
      </c>
      <c r="D59" t="s">
        <v>281</v>
      </c>
      <c r="E59" t="s">
        <v>218</v>
      </c>
      <c r="F59" t="s">
        <v>252</v>
      </c>
    </row>
    <row r="60" spans="1:6" ht="12.75">
      <c r="A60" t="s">
        <v>37</v>
      </c>
      <c r="B60" s="1">
        <v>1</v>
      </c>
      <c r="C60" t="s">
        <v>238</v>
      </c>
      <c r="D60" t="s">
        <v>290</v>
      </c>
      <c r="E60" t="s">
        <v>218</v>
      </c>
      <c r="F60" t="s">
        <v>252</v>
      </c>
    </row>
    <row r="61" spans="1:6" ht="12.75">
      <c r="A61" t="s">
        <v>37</v>
      </c>
      <c r="B61" s="1">
        <v>1</v>
      </c>
      <c r="C61" t="s">
        <v>291</v>
      </c>
      <c r="D61" t="s">
        <v>292</v>
      </c>
      <c r="E61" t="s">
        <v>218</v>
      </c>
      <c r="F61" t="s">
        <v>252</v>
      </c>
    </row>
    <row r="62" spans="1:6" ht="12.75">
      <c r="A62" t="s">
        <v>37</v>
      </c>
      <c r="B62" s="1">
        <v>1</v>
      </c>
      <c r="C62" t="s">
        <v>291</v>
      </c>
      <c r="D62" t="s">
        <v>293</v>
      </c>
      <c r="E62" t="s">
        <v>218</v>
      </c>
      <c r="F62" t="s">
        <v>252</v>
      </c>
    </row>
    <row r="63" spans="1:6" ht="12.75">
      <c r="A63" t="s">
        <v>39</v>
      </c>
      <c r="B63" s="1">
        <v>1</v>
      </c>
      <c r="C63" t="s">
        <v>13</v>
      </c>
      <c r="D63" t="s">
        <v>294</v>
      </c>
      <c r="F63" t="s">
        <v>252</v>
      </c>
    </row>
    <row r="64" spans="1:6" ht="12.75">
      <c r="A64" t="s">
        <v>39</v>
      </c>
      <c r="B64" s="1">
        <v>1</v>
      </c>
      <c r="C64" t="s">
        <v>13</v>
      </c>
      <c r="D64" t="s">
        <v>295</v>
      </c>
      <c r="F64" t="s">
        <v>252</v>
      </c>
    </row>
    <row r="65" spans="1:6" ht="12.75">
      <c r="A65" t="s">
        <v>39</v>
      </c>
      <c r="B65" s="1">
        <v>1</v>
      </c>
      <c r="C65" t="s">
        <v>13</v>
      </c>
      <c r="D65" t="s">
        <v>296</v>
      </c>
      <c r="E65" t="s">
        <v>218</v>
      </c>
      <c r="F65" t="s">
        <v>252</v>
      </c>
    </row>
    <row r="66" spans="1:6" ht="12.75">
      <c r="A66" t="s">
        <v>39</v>
      </c>
      <c r="B66" s="1">
        <v>1</v>
      </c>
      <c r="C66" t="s">
        <v>16</v>
      </c>
      <c r="D66" t="s">
        <v>297</v>
      </c>
      <c r="E66" t="s">
        <v>215</v>
      </c>
      <c r="F66" t="s">
        <v>252</v>
      </c>
    </row>
    <row r="67" spans="1:6" ht="12.75">
      <c r="A67" t="s">
        <v>39</v>
      </c>
      <c r="B67" s="1">
        <v>1</v>
      </c>
      <c r="C67" t="s">
        <v>40</v>
      </c>
      <c r="D67" t="s">
        <v>298</v>
      </c>
      <c r="E67" t="s">
        <v>218</v>
      </c>
      <c r="F67" t="s">
        <v>252</v>
      </c>
    </row>
    <row r="68" spans="1:6" ht="12.75">
      <c r="A68" t="s">
        <v>39</v>
      </c>
      <c r="B68" s="1">
        <v>2</v>
      </c>
      <c r="C68" t="s">
        <v>40</v>
      </c>
      <c r="D68" t="s">
        <v>244</v>
      </c>
      <c r="E68" t="s">
        <v>215</v>
      </c>
      <c r="F68" t="s">
        <v>252</v>
      </c>
    </row>
    <row r="69" spans="1:6" ht="12.75">
      <c r="A69" t="s">
        <v>39</v>
      </c>
      <c r="B69" s="1">
        <v>2</v>
      </c>
      <c r="C69" t="s">
        <v>40</v>
      </c>
      <c r="D69" t="s">
        <v>262</v>
      </c>
      <c r="E69" t="s">
        <v>215</v>
      </c>
      <c r="F69" t="s">
        <v>252</v>
      </c>
    </row>
    <row r="70" spans="1:6" ht="12.75">
      <c r="A70" t="s">
        <v>39</v>
      </c>
      <c r="B70" s="1">
        <v>1</v>
      </c>
      <c r="C70" t="s">
        <v>40</v>
      </c>
      <c r="D70" t="s">
        <v>299</v>
      </c>
      <c r="E70" t="s">
        <v>215</v>
      </c>
      <c r="F70" t="s">
        <v>252</v>
      </c>
    </row>
    <row r="71" spans="1:6" ht="12.75">
      <c r="A71" t="s">
        <v>300</v>
      </c>
      <c r="B71" s="1">
        <v>2</v>
      </c>
      <c r="C71" t="s">
        <v>301</v>
      </c>
      <c r="D71" t="s">
        <v>302</v>
      </c>
      <c r="E71" t="s">
        <v>215</v>
      </c>
      <c r="F71" t="s">
        <v>252</v>
      </c>
    </row>
    <row r="72" spans="1:6" ht="12.75">
      <c r="A72" t="s">
        <v>8</v>
      </c>
      <c r="B72" s="1">
        <v>1</v>
      </c>
      <c r="C72" t="s">
        <v>250</v>
      </c>
      <c r="D72" t="s">
        <v>303</v>
      </c>
      <c r="E72" t="s">
        <v>215</v>
      </c>
      <c r="F72" t="s">
        <v>304</v>
      </c>
    </row>
    <row r="73" spans="1:6" ht="12.75">
      <c r="A73" t="s">
        <v>9</v>
      </c>
      <c r="B73" s="1">
        <v>1</v>
      </c>
      <c r="C73" t="s">
        <v>10</v>
      </c>
      <c r="D73" t="s">
        <v>305</v>
      </c>
      <c r="E73" t="s">
        <v>218</v>
      </c>
      <c r="F73" t="s">
        <v>304</v>
      </c>
    </row>
    <row r="74" spans="1:6" ht="12.75">
      <c r="A74" t="s">
        <v>11</v>
      </c>
      <c r="B74" s="1">
        <v>1</v>
      </c>
      <c r="C74" t="s">
        <v>306</v>
      </c>
      <c r="D74" t="s">
        <v>307</v>
      </c>
      <c r="E74" t="s">
        <v>215</v>
      </c>
      <c r="F74" t="s">
        <v>304</v>
      </c>
    </row>
    <row r="75" spans="1:6" ht="12.75">
      <c r="A75" t="s">
        <v>12</v>
      </c>
      <c r="B75" s="1">
        <v>1</v>
      </c>
      <c r="C75" t="s">
        <v>13</v>
      </c>
      <c r="D75" t="s">
        <v>308</v>
      </c>
      <c r="E75" t="s">
        <v>218</v>
      </c>
      <c r="F75" t="s">
        <v>304</v>
      </c>
    </row>
    <row r="76" spans="1:6" ht="12.75">
      <c r="A76" t="s">
        <v>12</v>
      </c>
      <c r="B76" s="1">
        <v>1</v>
      </c>
      <c r="C76" t="s">
        <v>13</v>
      </c>
      <c r="D76" t="s">
        <v>309</v>
      </c>
      <c r="E76" t="s">
        <v>218</v>
      </c>
      <c r="F76" t="s">
        <v>304</v>
      </c>
    </row>
    <row r="77" spans="1:6" ht="12.75">
      <c r="A77" t="s">
        <v>12</v>
      </c>
      <c r="B77" s="1">
        <v>1</v>
      </c>
      <c r="C77" t="s">
        <v>13</v>
      </c>
      <c r="D77" t="s">
        <v>296</v>
      </c>
      <c r="E77" t="s">
        <v>218</v>
      </c>
      <c r="F77" t="s">
        <v>304</v>
      </c>
    </row>
    <row r="78" spans="1:6" ht="12.75">
      <c r="A78" t="s">
        <v>12</v>
      </c>
      <c r="B78" s="1">
        <v>1</v>
      </c>
      <c r="C78" t="s">
        <v>13</v>
      </c>
      <c r="D78" t="s">
        <v>310</v>
      </c>
      <c r="E78" t="s">
        <v>218</v>
      </c>
      <c r="F78" t="s">
        <v>304</v>
      </c>
    </row>
    <row r="79" spans="1:6" ht="12.75">
      <c r="A79" t="s">
        <v>12</v>
      </c>
      <c r="B79" s="1">
        <v>1</v>
      </c>
      <c r="C79" t="s">
        <v>13</v>
      </c>
      <c r="D79" t="s">
        <v>311</v>
      </c>
      <c r="E79" t="s">
        <v>215</v>
      </c>
      <c r="F79" t="s">
        <v>304</v>
      </c>
    </row>
    <row r="80" spans="1:6" ht="12.75">
      <c r="A80" t="s">
        <v>12</v>
      </c>
      <c r="B80" s="1">
        <v>1</v>
      </c>
      <c r="C80" t="s">
        <v>13</v>
      </c>
      <c r="D80" t="s">
        <v>220</v>
      </c>
      <c r="E80" t="s">
        <v>215</v>
      </c>
      <c r="F80" t="s">
        <v>304</v>
      </c>
    </row>
    <row r="81" spans="1:6" ht="12.75">
      <c r="A81" t="s">
        <v>12</v>
      </c>
      <c r="B81" s="1">
        <v>1</v>
      </c>
      <c r="C81" t="s">
        <v>13</v>
      </c>
      <c r="D81" t="s">
        <v>312</v>
      </c>
      <c r="E81" t="s">
        <v>215</v>
      </c>
      <c r="F81" t="s">
        <v>304</v>
      </c>
    </row>
    <row r="82" spans="1:6" ht="12.75">
      <c r="A82" t="s">
        <v>12</v>
      </c>
      <c r="B82" s="1">
        <v>1</v>
      </c>
      <c r="C82" t="s">
        <v>16</v>
      </c>
      <c r="D82" t="s">
        <v>254</v>
      </c>
      <c r="E82" t="s">
        <v>218</v>
      </c>
      <c r="F82" t="s">
        <v>304</v>
      </c>
    </row>
    <row r="83" spans="1:6" ht="12.75">
      <c r="A83" t="s">
        <v>19</v>
      </c>
      <c r="B83" s="1">
        <v>1</v>
      </c>
      <c r="C83" t="s">
        <v>20</v>
      </c>
      <c r="D83" t="s">
        <v>224</v>
      </c>
      <c r="F83" t="s">
        <v>304</v>
      </c>
    </row>
    <row r="84" spans="1:6" ht="12.75">
      <c r="A84" t="s">
        <v>21</v>
      </c>
      <c r="B84" s="1">
        <v>1</v>
      </c>
      <c r="C84" t="s">
        <v>22</v>
      </c>
      <c r="D84" t="s">
        <v>313</v>
      </c>
      <c r="E84" t="s">
        <v>215</v>
      </c>
      <c r="F84" t="s">
        <v>304</v>
      </c>
    </row>
    <row r="85" spans="1:6" ht="12.75">
      <c r="A85" t="s">
        <v>21</v>
      </c>
      <c r="B85" s="1">
        <v>2</v>
      </c>
      <c r="C85" t="s">
        <v>22</v>
      </c>
      <c r="D85" t="s">
        <v>262</v>
      </c>
      <c r="E85" t="s">
        <v>215</v>
      </c>
      <c r="F85" t="s">
        <v>304</v>
      </c>
    </row>
    <row r="86" spans="1:6" ht="12.75">
      <c r="A86" t="s">
        <v>21</v>
      </c>
      <c r="B86" s="1">
        <v>2</v>
      </c>
      <c r="C86" t="s">
        <v>22</v>
      </c>
      <c r="D86" t="s">
        <v>314</v>
      </c>
      <c r="E86" t="s">
        <v>215</v>
      </c>
      <c r="F86" t="s">
        <v>304</v>
      </c>
    </row>
    <row r="87" spans="1:6" ht="12.75">
      <c r="A87" t="s">
        <v>21</v>
      </c>
      <c r="B87" s="1">
        <v>8</v>
      </c>
      <c r="C87" t="s">
        <v>22</v>
      </c>
      <c r="D87" t="s">
        <v>226</v>
      </c>
      <c r="E87" t="s">
        <v>215</v>
      </c>
      <c r="F87" t="s">
        <v>304</v>
      </c>
    </row>
    <row r="88" spans="1:6" ht="12.75">
      <c r="A88" t="s">
        <v>21</v>
      </c>
      <c r="B88" s="1">
        <v>1</v>
      </c>
      <c r="C88" t="s">
        <v>22</v>
      </c>
      <c r="D88" t="s">
        <v>266</v>
      </c>
      <c r="E88" t="s">
        <v>215</v>
      </c>
      <c r="F88" t="s">
        <v>304</v>
      </c>
    </row>
    <row r="89" spans="1:6" ht="12.75">
      <c r="A89" t="s">
        <v>23</v>
      </c>
      <c r="B89" s="1">
        <v>1</v>
      </c>
      <c r="C89" t="s">
        <v>24</v>
      </c>
      <c r="D89" t="s">
        <v>268</v>
      </c>
      <c r="E89" t="s">
        <v>218</v>
      </c>
      <c r="F89" t="s">
        <v>304</v>
      </c>
    </row>
    <row r="90" spans="1:6" ht="12.75">
      <c r="A90" t="s">
        <v>23</v>
      </c>
      <c r="B90" s="1">
        <v>1</v>
      </c>
      <c r="C90" t="s">
        <v>24</v>
      </c>
      <c r="D90" t="s">
        <v>315</v>
      </c>
      <c r="E90" t="s">
        <v>215</v>
      </c>
      <c r="F90" t="s">
        <v>304</v>
      </c>
    </row>
    <row r="91" spans="1:6" ht="12.75">
      <c r="A91" t="s">
        <v>25</v>
      </c>
      <c r="B91" s="1">
        <v>1</v>
      </c>
      <c r="C91" t="s">
        <v>316</v>
      </c>
      <c r="D91" t="s">
        <v>233</v>
      </c>
      <c r="E91" t="s">
        <v>215</v>
      </c>
      <c r="F91" t="s">
        <v>304</v>
      </c>
    </row>
    <row r="92" spans="1:6" ht="12.75">
      <c r="A92" t="s">
        <v>25</v>
      </c>
      <c r="B92" s="1">
        <v>1</v>
      </c>
      <c r="C92" t="s">
        <v>231</v>
      </c>
      <c r="D92" t="s">
        <v>270</v>
      </c>
      <c r="E92" t="s">
        <v>218</v>
      </c>
      <c r="F92" t="s">
        <v>304</v>
      </c>
    </row>
    <row r="93" spans="1:6" ht="12.75">
      <c r="A93" t="s">
        <v>25</v>
      </c>
      <c r="B93" s="1">
        <v>1</v>
      </c>
      <c r="C93" t="s">
        <v>231</v>
      </c>
      <c r="D93" t="s">
        <v>270</v>
      </c>
      <c r="E93" t="s">
        <v>215</v>
      </c>
      <c r="F93" t="s">
        <v>304</v>
      </c>
    </row>
    <row r="94" spans="1:6" ht="12.75">
      <c r="A94" t="s">
        <v>25</v>
      </c>
      <c r="B94" s="1">
        <v>4</v>
      </c>
      <c r="C94" t="s">
        <v>234</v>
      </c>
      <c r="D94" t="s">
        <v>270</v>
      </c>
      <c r="E94" t="s">
        <v>215</v>
      </c>
      <c r="F94" t="s">
        <v>304</v>
      </c>
    </row>
    <row r="95" spans="1:6" ht="12.75">
      <c r="A95" t="s">
        <v>25</v>
      </c>
      <c r="B95" s="1">
        <v>1</v>
      </c>
      <c r="C95" t="s">
        <v>234</v>
      </c>
      <c r="D95" t="s">
        <v>317</v>
      </c>
      <c r="E95" t="s">
        <v>215</v>
      </c>
      <c r="F95" t="s">
        <v>304</v>
      </c>
    </row>
    <row r="96" spans="1:6" ht="12.75">
      <c r="A96" t="s">
        <v>30</v>
      </c>
      <c r="B96" s="1">
        <v>1</v>
      </c>
      <c r="C96" t="s">
        <v>31</v>
      </c>
      <c r="D96" t="s">
        <v>271</v>
      </c>
      <c r="E96" t="s">
        <v>218</v>
      </c>
      <c r="F96" t="s">
        <v>304</v>
      </c>
    </row>
    <row r="97" spans="1:6" ht="12.75">
      <c r="A97" t="s">
        <v>30</v>
      </c>
      <c r="B97" s="1">
        <v>1</v>
      </c>
      <c r="C97" t="s">
        <v>31</v>
      </c>
      <c r="D97" t="s">
        <v>318</v>
      </c>
      <c r="E97" t="s">
        <v>218</v>
      </c>
      <c r="F97" t="s">
        <v>304</v>
      </c>
    </row>
    <row r="98" spans="1:6" ht="12.75">
      <c r="A98" t="s">
        <v>30</v>
      </c>
      <c r="B98" s="1">
        <v>1</v>
      </c>
      <c r="C98" t="s">
        <v>31</v>
      </c>
      <c r="D98" t="s">
        <v>319</v>
      </c>
      <c r="E98" t="s">
        <v>218</v>
      </c>
      <c r="F98" t="s">
        <v>304</v>
      </c>
    </row>
    <row r="99" spans="1:6" ht="12.75">
      <c r="A99" t="s">
        <v>30</v>
      </c>
      <c r="B99" s="1">
        <v>1</v>
      </c>
      <c r="C99" t="s">
        <v>31</v>
      </c>
      <c r="D99" t="s">
        <v>290</v>
      </c>
      <c r="E99" t="s">
        <v>218</v>
      </c>
      <c r="F99" t="s">
        <v>304</v>
      </c>
    </row>
    <row r="100" spans="1:6" ht="12.75">
      <c r="A100" t="s">
        <v>30</v>
      </c>
      <c r="B100" s="1">
        <v>1</v>
      </c>
      <c r="C100" t="s">
        <v>31</v>
      </c>
      <c r="D100" t="s">
        <v>320</v>
      </c>
      <c r="E100" t="s">
        <v>218</v>
      </c>
      <c r="F100" t="s">
        <v>304</v>
      </c>
    </row>
    <row r="101" spans="1:6" ht="12.75">
      <c r="A101" t="s">
        <v>30</v>
      </c>
      <c r="B101" s="1">
        <v>1</v>
      </c>
      <c r="C101" t="s">
        <v>31</v>
      </c>
      <c r="D101" t="s">
        <v>285</v>
      </c>
      <c r="E101" t="s">
        <v>215</v>
      </c>
      <c r="F101" t="s">
        <v>304</v>
      </c>
    </row>
    <row r="102" spans="1:6" ht="12.75">
      <c r="A102" t="s">
        <v>30</v>
      </c>
      <c r="B102" s="1">
        <v>1</v>
      </c>
      <c r="C102" t="s">
        <v>32</v>
      </c>
      <c r="D102" t="s">
        <v>321</v>
      </c>
      <c r="E102" t="s">
        <v>215</v>
      </c>
      <c r="F102" t="s">
        <v>304</v>
      </c>
    </row>
    <row r="103" spans="1:6" ht="12.75">
      <c r="A103" t="s">
        <v>30</v>
      </c>
      <c r="B103" s="1">
        <v>1</v>
      </c>
      <c r="C103" t="s">
        <v>34</v>
      </c>
      <c r="D103" t="s">
        <v>275</v>
      </c>
      <c r="F103" t="s">
        <v>304</v>
      </c>
    </row>
    <row r="104" spans="1:6" ht="12.75">
      <c r="A104" t="s">
        <v>30</v>
      </c>
      <c r="B104" s="1">
        <v>1</v>
      </c>
      <c r="C104" t="s">
        <v>34</v>
      </c>
      <c r="D104" t="s">
        <v>322</v>
      </c>
      <c r="E104" t="s">
        <v>232</v>
      </c>
      <c r="F104" t="s">
        <v>304</v>
      </c>
    </row>
    <row r="105" spans="1:6" ht="12.75">
      <c r="A105" t="s">
        <v>30</v>
      </c>
      <c r="B105" s="1">
        <v>1</v>
      </c>
      <c r="C105" t="s">
        <v>34</v>
      </c>
      <c r="D105" t="s">
        <v>290</v>
      </c>
      <c r="E105" t="s">
        <v>218</v>
      </c>
      <c r="F105" t="s">
        <v>304</v>
      </c>
    </row>
    <row r="106" spans="1:6" ht="12.75">
      <c r="A106" t="s">
        <v>30</v>
      </c>
      <c r="B106" s="1">
        <v>1</v>
      </c>
      <c r="C106" t="s">
        <v>34</v>
      </c>
      <c r="D106" t="s">
        <v>261</v>
      </c>
      <c r="E106" t="s">
        <v>218</v>
      </c>
      <c r="F106" t="s">
        <v>304</v>
      </c>
    </row>
    <row r="107" spans="1:6" ht="12.75">
      <c r="A107" t="s">
        <v>30</v>
      </c>
      <c r="B107" s="1">
        <v>3</v>
      </c>
      <c r="C107" t="s">
        <v>34</v>
      </c>
      <c r="D107" t="s">
        <v>323</v>
      </c>
      <c r="E107" t="s">
        <v>218</v>
      </c>
      <c r="F107" t="s">
        <v>304</v>
      </c>
    </row>
    <row r="108" spans="1:6" ht="12.75">
      <c r="A108" t="s">
        <v>30</v>
      </c>
      <c r="B108" s="1">
        <v>1</v>
      </c>
      <c r="C108" t="s">
        <v>34</v>
      </c>
      <c r="D108" t="s">
        <v>277</v>
      </c>
      <c r="E108" t="s">
        <v>215</v>
      </c>
      <c r="F108" t="s">
        <v>304</v>
      </c>
    </row>
    <row r="109" spans="1:6" ht="12.75">
      <c r="A109" t="s">
        <v>30</v>
      </c>
      <c r="B109" s="1">
        <v>1</v>
      </c>
      <c r="C109" t="s">
        <v>34</v>
      </c>
      <c r="D109" t="s">
        <v>315</v>
      </c>
      <c r="E109" t="s">
        <v>215</v>
      </c>
      <c r="F109" t="s">
        <v>304</v>
      </c>
    </row>
    <row r="110" spans="1:6" ht="12.75">
      <c r="A110" t="s">
        <v>30</v>
      </c>
      <c r="B110" s="1">
        <v>1</v>
      </c>
      <c r="C110" t="s">
        <v>34</v>
      </c>
      <c r="D110" t="s">
        <v>324</v>
      </c>
      <c r="E110" t="s">
        <v>249</v>
      </c>
      <c r="F110" t="s">
        <v>304</v>
      </c>
    </row>
    <row r="111" spans="1:6" ht="12.75">
      <c r="A111" t="s">
        <v>30</v>
      </c>
      <c r="B111" s="1">
        <v>1</v>
      </c>
      <c r="C111" t="s">
        <v>35</v>
      </c>
      <c r="D111" t="s">
        <v>285</v>
      </c>
      <c r="E111" t="s">
        <v>215</v>
      </c>
      <c r="F111" t="s">
        <v>304</v>
      </c>
    </row>
    <row r="112" spans="1:6" ht="12.75">
      <c r="A112" t="s">
        <v>30</v>
      </c>
      <c r="B112" s="1">
        <v>1</v>
      </c>
      <c r="C112" t="s">
        <v>36</v>
      </c>
      <c r="D112" t="s">
        <v>325</v>
      </c>
      <c r="E112" t="s">
        <v>232</v>
      </c>
      <c r="F112" t="s">
        <v>304</v>
      </c>
    </row>
    <row r="113" spans="1:6" ht="12.75">
      <c r="A113" t="s">
        <v>30</v>
      </c>
      <c r="B113" s="1">
        <v>1</v>
      </c>
      <c r="C113" t="s">
        <v>36</v>
      </c>
      <c r="D113" t="s">
        <v>326</v>
      </c>
      <c r="E113" t="s">
        <v>232</v>
      </c>
      <c r="F113" t="s">
        <v>304</v>
      </c>
    </row>
    <row r="114" spans="1:6" ht="12.75">
      <c r="A114" t="s">
        <v>30</v>
      </c>
      <c r="B114" s="1">
        <v>2</v>
      </c>
      <c r="C114" t="s">
        <v>36</v>
      </c>
      <c r="D114" t="s">
        <v>267</v>
      </c>
      <c r="E114" t="s">
        <v>249</v>
      </c>
      <c r="F114" t="s">
        <v>304</v>
      </c>
    </row>
    <row r="115" spans="1:6" ht="12.75">
      <c r="A115" t="s">
        <v>39</v>
      </c>
      <c r="B115" s="1">
        <v>1</v>
      </c>
      <c r="C115" t="s">
        <v>13</v>
      </c>
      <c r="D115" t="s">
        <v>327</v>
      </c>
      <c r="E115" t="s">
        <v>218</v>
      </c>
      <c r="F115" t="s">
        <v>304</v>
      </c>
    </row>
    <row r="116" spans="1:6" ht="12.75">
      <c r="A116" t="s">
        <v>39</v>
      </c>
      <c r="B116" s="1">
        <v>1</v>
      </c>
      <c r="C116" t="s">
        <v>13</v>
      </c>
      <c r="D116" t="s">
        <v>328</v>
      </c>
      <c r="E116" t="s">
        <v>218</v>
      </c>
      <c r="F116" t="s">
        <v>304</v>
      </c>
    </row>
    <row r="117" spans="1:6" ht="12.75">
      <c r="A117" t="s">
        <v>39</v>
      </c>
      <c r="B117" s="1">
        <v>1</v>
      </c>
      <c r="C117" t="s">
        <v>13</v>
      </c>
      <c r="D117" t="s">
        <v>329</v>
      </c>
      <c r="E117" t="s">
        <v>218</v>
      </c>
      <c r="F117" t="s">
        <v>304</v>
      </c>
    </row>
    <row r="118" spans="1:6" ht="12.75">
      <c r="A118" t="s">
        <v>39</v>
      </c>
      <c r="B118" s="1">
        <v>1</v>
      </c>
      <c r="C118" t="s">
        <v>16</v>
      </c>
      <c r="D118" t="s">
        <v>330</v>
      </c>
      <c r="F118" t="s">
        <v>304</v>
      </c>
    </row>
    <row r="119" spans="1:6" ht="12.75">
      <c r="A119" t="s">
        <v>39</v>
      </c>
      <c r="B119" s="1">
        <v>1</v>
      </c>
      <c r="C119" t="s">
        <v>40</v>
      </c>
      <c r="D119" t="s">
        <v>244</v>
      </c>
      <c r="E119" t="s">
        <v>218</v>
      </c>
      <c r="F119" t="s">
        <v>304</v>
      </c>
    </row>
    <row r="120" spans="1:6" ht="12.75">
      <c r="A120" t="s">
        <v>39</v>
      </c>
      <c r="B120" s="1">
        <v>2</v>
      </c>
      <c r="C120" t="s">
        <v>40</v>
      </c>
      <c r="D120" t="s">
        <v>244</v>
      </c>
      <c r="E120" t="s">
        <v>215</v>
      </c>
      <c r="F120" t="s">
        <v>304</v>
      </c>
    </row>
    <row r="121" spans="1:6" ht="12.75">
      <c r="A121" t="s">
        <v>12</v>
      </c>
      <c r="B121" s="1">
        <v>1</v>
      </c>
      <c r="C121" t="s">
        <v>13</v>
      </c>
      <c r="E121" t="s">
        <v>232</v>
      </c>
      <c r="F121" t="s">
        <v>331</v>
      </c>
    </row>
    <row r="122" spans="1:6" ht="12.75">
      <c r="A122" t="s">
        <v>25</v>
      </c>
      <c r="B122" s="1">
        <v>7</v>
      </c>
      <c r="C122" t="s">
        <v>231</v>
      </c>
      <c r="F122" t="s">
        <v>331</v>
      </c>
    </row>
    <row r="123" spans="1:6" ht="12.75">
      <c r="A123" t="s">
        <v>25</v>
      </c>
      <c r="B123" s="1">
        <v>1</v>
      </c>
      <c r="C123" t="s">
        <v>231</v>
      </c>
      <c r="D123" t="s">
        <v>270</v>
      </c>
      <c r="F123" t="s">
        <v>331</v>
      </c>
    </row>
    <row r="124" spans="1:6" ht="12.75">
      <c r="A124" t="s">
        <v>25</v>
      </c>
      <c r="B124" s="1">
        <v>1</v>
      </c>
      <c r="C124" t="s">
        <v>234</v>
      </c>
      <c r="F124" t="s">
        <v>331</v>
      </c>
    </row>
    <row r="126" ht="12.75">
      <c r="B126" s="4">
        <f>SUM(B4:B125)</f>
        <v>176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4" r:id="rId1"/>
  <headerFooter alignWithMargins="0">
    <oddHeader>&amp;C&amp;"Arial,Fett"&amp;12&amp;EZuordnung von Hilfen zu den Trägern - RSD A -  April 2006</oddHeader>
    <oddFooter>&amp;CSeite &amp;P von &amp;N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54.140625" style="0" bestFit="1" customWidth="1"/>
    <col min="3" max="3" width="11.421875" style="1" customWidth="1"/>
    <col min="4" max="4" width="9.00390625" style="1" customWidth="1"/>
    <col min="5" max="5" width="11.7109375" style="1" customWidth="1"/>
    <col min="6" max="6" width="2.28125" style="0" customWidth="1"/>
    <col min="7" max="7" width="8.7109375" style="0" customWidth="1"/>
    <col min="8" max="8" width="18.8515625" style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144</v>
      </c>
      <c r="C1" s="32" t="s">
        <v>70</v>
      </c>
      <c r="D1" s="34" t="s">
        <v>70</v>
      </c>
      <c r="E1" s="34" t="s">
        <v>169</v>
      </c>
      <c r="I1" s="4" t="s">
        <v>176</v>
      </c>
    </row>
    <row r="2" spans="1:9" ht="12.75">
      <c r="A2" s="4" t="s">
        <v>173</v>
      </c>
      <c r="C2" s="32" t="s">
        <v>165</v>
      </c>
      <c r="D2" s="34" t="s">
        <v>167</v>
      </c>
      <c r="E2" s="34" t="s">
        <v>170</v>
      </c>
      <c r="G2" s="3" t="s">
        <v>177</v>
      </c>
      <c r="I2" s="4" t="s">
        <v>116</v>
      </c>
    </row>
    <row r="3" spans="1:9" ht="12.75">
      <c r="A3" s="4" t="s">
        <v>174</v>
      </c>
      <c r="B3" s="4" t="s">
        <v>0</v>
      </c>
      <c r="C3" s="32" t="s">
        <v>166</v>
      </c>
      <c r="D3" s="34" t="s">
        <v>168</v>
      </c>
      <c r="E3" s="34" t="s">
        <v>168</v>
      </c>
      <c r="G3" s="3" t="s">
        <v>178</v>
      </c>
      <c r="H3" s="4" t="s">
        <v>115</v>
      </c>
      <c r="I3" s="33">
        <v>38808</v>
      </c>
    </row>
    <row r="4" spans="1:10" ht="12.75">
      <c r="A4" s="2" t="s">
        <v>7</v>
      </c>
      <c r="B4" t="s">
        <v>88</v>
      </c>
      <c r="C4" s="31"/>
      <c r="D4" s="31">
        <v>6</v>
      </c>
      <c r="E4" s="31">
        <f>SUM(C4+C5+C6-D4)</f>
        <v>2</v>
      </c>
      <c r="F4" t="s">
        <v>74</v>
      </c>
      <c r="G4" s="22" t="s">
        <v>179</v>
      </c>
      <c r="H4" s="1" t="s">
        <v>198</v>
      </c>
      <c r="I4" s="30"/>
      <c r="J4" t="s">
        <v>118</v>
      </c>
    </row>
    <row r="5" spans="1:10" ht="12.75">
      <c r="A5" s="2" t="s">
        <v>8</v>
      </c>
      <c r="B5" t="s">
        <v>89</v>
      </c>
      <c r="C5" s="31">
        <v>8</v>
      </c>
      <c r="D5" s="31" t="s">
        <v>209</v>
      </c>
      <c r="E5" s="31" t="s">
        <v>199</v>
      </c>
      <c r="F5" t="s">
        <v>74</v>
      </c>
      <c r="G5" s="1" t="s">
        <v>179</v>
      </c>
      <c r="H5" s="1" t="s">
        <v>42</v>
      </c>
      <c r="I5" s="30">
        <v>18699.82</v>
      </c>
      <c r="J5" t="s">
        <v>118</v>
      </c>
    </row>
    <row r="6" spans="1:10" ht="12.75">
      <c r="A6" s="2" t="s">
        <v>90</v>
      </c>
      <c r="B6" t="s">
        <v>91</v>
      </c>
      <c r="C6" s="31"/>
      <c r="D6" s="31" t="s">
        <v>209</v>
      </c>
      <c r="E6" s="31" t="s">
        <v>199</v>
      </c>
      <c r="F6" t="s">
        <v>76</v>
      </c>
      <c r="G6" s="1" t="s">
        <v>179</v>
      </c>
      <c r="H6" s="1" t="s">
        <v>92</v>
      </c>
      <c r="I6" s="30"/>
      <c r="J6" t="s">
        <v>118</v>
      </c>
    </row>
    <row r="7" spans="1:10" ht="12.75">
      <c r="A7" s="2" t="s">
        <v>9</v>
      </c>
      <c r="B7" t="s">
        <v>10</v>
      </c>
      <c r="C7" s="31"/>
      <c r="D7" s="31">
        <v>2</v>
      </c>
      <c r="E7" s="31">
        <f>SUM(C7-D7)</f>
        <v>-2</v>
      </c>
      <c r="F7" t="s">
        <v>75</v>
      </c>
      <c r="G7" s="22" t="s">
        <v>180</v>
      </c>
      <c r="H7" s="1" t="s">
        <v>64</v>
      </c>
      <c r="I7" s="30"/>
      <c r="J7" t="s">
        <v>118</v>
      </c>
    </row>
    <row r="8" spans="1:10" ht="12.75">
      <c r="A8" s="2" t="s">
        <v>11</v>
      </c>
      <c r="B8" t="s">
        <v>171</v>
      </c>
      <c r="C8" s="31"/>
      <c r="D8" s="31">
        <v>9</v>
      </c>
      <c r="E8" s="31">
        <f>SUM(C8+C9+C11-D8)</f>
        <v>-6</v>
      </c>
      <c r="F8" t="s">
        <v>76</v>
      </c>
      <c r="G8" s="22" t="s">
        <v>181</v>
      </c>
      <c r="H8" s="1" t="s">
        <v>197</v>
      </c>
      <c r="I8" s="30">
        <v>6581.52</v>
      </c>
      <c r="J8" t="s">
        <v>118</v>
      </c>
    </row>
    <row r="9" spans="1:10" ht="12.75">
      <c r="A9" s="2" t="s">
        <v>11</v>
      </c>
      <c r="B9" t="s">
        <v>211</v>
      </c>
      <c r="C9" s="31">
        <v>3</v>
      </c>
      <c r="D9" s="31" t="s">
        <v>209</v>
      </c>
      <c r="E9" s="31" t="s">
        <v>200</v>
      </c>
      <c r="F9" t="s">
        <v>76</v>
      </c>
      <c r="G9" s="1" t="s">
        <v>181</v>
      </c>
      <c r="H9" s="1" t="s">
        <v>108</v>
      </c>
      <c r="I9" s="30">
        <v>19482.15</v>
      </c>
      <c r="J9" t="s">
        <v>118</v>
      </c>
    </row>
    <row r="10" spans="1:10" ht="12.75">
      <c r="A10" s="2" t="s">
        <v>93</v>
      </c>
      <c r="B10" t="s">
        <v>94</v>
      </c>
      <c r="C10" s="31">
        <v>1</v>
      </c>
      <c r="D10" s="31">
        <v>1</v>
      </c>
      <c r="E10" s="31">
        <f>SUM(C10-D10)</f>
        <v>0</v>
      </c>
      <c r="F10" t="s">
        <v>75</v>
      </c>
      <c r="G10" s="22" t="s">
        <v>182</v>
      </c>
      <c r="H10" s="1" t="s">
        <v>95</v>
      </c>
      <c r="I10" s="30"/>
      <c r="J10" t="s">
        <v>118</v>
      </c>
    </row>
    <row r="11" spans="1:10" ht="12.75">
      <c r="A11" s="2" t="s">
        <v>113</v>
      </c>
      <c r="B11" t="s">
        <v>114</v>
      </c>
      <c r="C11" s="31"/>
      <c r="D11" s="31" t="s">
        <v>209</v>
      </c>
      <c r="E11" s="31" t="s">
        <v>200</v>
      </c>
      <c r="F11" t="s">
        <v>76</v>
      </c>
      <c r="G11" s="1" t="s">
        <v>181</v>
      </c>
      <c r="H11" s="1" t="s">
        <v>109</v>
      </c>
      <c r="I11" s="30"/>
      <c r="J11" t="s">
        <v>118</v>
      </c>
    </row>
    <row r="12" spans="1:9" ht="12.75">
      <c r="A12" s="2"/>
      <c r="C12" s="31" t="s">
        <v>210</v>
      </c>
      <c r="D12" s="31" t="s">
        <v>210</v>
      </c>
      <c r="E12" s="31" t="s">
        <v>210</v>
      </c>
      <c r="G12" s="1"/>
      <c r="I12" s="31" t="s">
        <v>210</v>
      </c>
    </row>
    <row r="13" spans="1:10" ht="12.75">
      <c r="A13" s="2" t="s">
        <v>12</v>
      </c>
      <c r="B13" t="s">
        <v>13</v>
      </c>
      <c r="C13" s="31">
        <v>16</v>
      </c>
      <c r="D13" s="31" t="s">
        <v>209</v>
      </c>
      <c r="E13" s="31" t="s">
        <v>202</v>
      </c>
      <c r="F13" t="s">
        <v>75</v>
      </c>
      <c r="G13" s="1" t="s">
        <v>183</v>
      </c>
      <c r="H13" s="1" t="s">
        <v>44</v>
      </c>
      <c r="I13" s="30">
        <v>10560.92</v>
      </c>
      <c r="J13" t="s">
        <v>118</v>
      </c>
    </row>
    <row r="14" spans="1:10" ht="12.75">
      <c r="A14" s="2" t="s">
        <v>12</v>
      </c>
      <c r="B14" t="s">
        <v>14</v>
      </c>
      <c r="C14" s="31">
        <v>1</v>
      </c>
      <c r="D14" s="31" t="s">
        <v>209</v>
      </c>
      <c r="E14" s="31" t="s">
        <v>202</v>
      </c>
      <c r="F14" t="s">
        <v>75</v>
      </c>
      <c r="G14" s="1" t="s">
        <v>183</v>
      </c>
      <c r="H14" s="1" t="s">
        <v>45</v>
      </c>
      <c r="I14" s="30"/>
      <c r="J14" t="s">
        <v>118</v>
      </c>
    </row>
    <row r="15" spans="1:10" ht="12.75">
      <c r="A15" s="2" t="s">
        <v>12</v>
      </c>
      <c r="B15" t="s">
        <v>15</v>
      </c>
      <c r="C15" s="31">
        <v>1</v>
      </c>
      <c r="D15" s="31" t="s">
        <v>209</v>
      </c>
      <c r="E15" s="31" t="s">
        <v>202</v>
      </c>
      <c r="F15" t="s">
        <v>75</v>
      </c>
      <c r="G15" s="1" t="s">
        <v>183</v>
      </c>
      <c r="H15" s="1" t="s">
        <v>46</v>
      </c>
      <c r="I15" s="30"/>
      <c r="J15" t="s">
        <v>118</v>
      </c>
    </row>
    <row r="16" spans="1:10" ht="12.75">
      <c r="A16" s="2" t="s">
        <v>12</v>
      </c>
      <c r="B16" t="s">
        <v>16</v>
      </c>
      <c r="C16" s="31">
        <v>2</v>
      </c>
      <c r="D16" s="31" t="s">
        <v>209</v>
      </c>
      <c r="E16" s="31" t="s">
        <v>202</v>
      </c>
      <c r="F16" t="s">
        <v>75</v>
      </c>
      <c r="G16" s="1" t="s">
        <v>183</v>
      </c>
      <c r="H16" s="1" t="s">
        <v>47</v>
      </c>
      <c r="I16" s="30">
        <v>532.72</v>
      </c>
      <c r="J16" t="s">
        <v>118</v>
      </c>
    </row>
    <row r="17" spans="1:10" ht="12.75">
      <c r="A17" s="2" t="s">
        <v>17</v>
      </c>
      <c r="B17" t="s">
        <v>18</v>
      </c>
      <c r="C17" s="31"/>
      <c r="D17" s="31">
        <v>1</v>
      </c>
      <c r="E17" s="31">
        <f>SUM(C17-D17)</f>
        <v>-1</v>
      </c>
      <c r="F17" t="s">
        <v>75</v>
      </c>
      <c r="G17" s="22" t="s">
        <v>184</v>
      </c>
      <c r="H17" s="1" t="s">
        <v>43</v>
      </c>
      <c r="I17" s="30">
        <v>807.04</v>
      </c>
      <c r="J17" t="s">
        <v>118</v>
      </c>
    </row>
    <row r="18" spans="1:10" ht="12.75">
      <c r="A18" s="2" t="s">
        <v>19</v>
      </c>
      <c r="B18" t="s">
        <v>20</v>
      </c>
      <c r="C18" s="31">
        <v>9</v>
      </c>
      <c r="D18" s="31">
        <v>11</v>
      </c>
      <c r="E18" s="31">
        <f>SUM(C18-D18)</f>
        <v>-2</v>
      </c>
      <c r="F18" t="s">
        <v>75</v>
      </c>
      <c r="G18" s="22" t="s">
        <v>185</v>
      </c>
      <c r="H18" s="1" t="s">
        <v>48</v>
      </c>
      <c r="I18" s="30">
        <v>2800.16</v>
      </c>
      <c r="J18" t="s">
        <v>118</v>
      </c>
    </row>
    <row r="19" spans="1:10" ht="12.75">
      <c r="A19" s="2" t="s">
        <v>21</v>
      </c>
      <c r="B19" t="s">
        <v>22</v>
      </c>
      <c r="C19" s="31">
        <v>28</v>
      </c>
      <c r="D19" s="31">
        <v>32</v>
      </c>
      <c r="E19" s="31">
        <f>SUM(C19-D19)</f>
        <v>-4</v>
      </c>
      <c r="F19" t="s">
        <v>75</v>
      </c>
      <c r="G19" s="22" t="s">
        <v>186</v>
      </c>
      <c r="H19" s="1" t="s">
        <v>49</v>
      </c>
      <c r="I19" s="30">
        <v>26609.95</v>
      </c>
      <c r="J19" t="s">
        <v>118</v>
      </c>
    </row>
    <row r="20" spans="1:9" ht="12.75">
      <c r="A20" s="2"/>
      <c r="C20" s="31" t="s">
        <v>210</v>
      </c>
      <c r="D20" s="31" t="s">
        <v>210</v>
      </c>
      <c r="E20" s="31" t="s">
        <v>210</v>
      </c>
      <c r="G20" s="1"/>
      <c r="I20" s="31" t="s">
        <v>210</v>
      </c>
    </row>
    <row r="21" spans="1:10" ht="12.75">
      <c r="A21" s="2" t="s">
        <v>23</v>
      </c>
      <c r="B21" t="s">
        <v>24</v>
      </c>
      <c r="C21" s="31">
        <v>16</v>
      </c>
      <c r="D21" s="31">
        <v>15</v>
      </c>
      <c r="E21" s="31">
        <f>SUM(C21-D21)</f>
        <v>1</v>
      </c>
      <c r="F21" t="s">
        <v>74</v>
      </c>
      <c r="G21" s="22" t="s">
        <v>187</v>
      </c>
      <c r="H21" s="1" t="s">
        <v>50</v>
      </c>
      <c r="I21" s="30">
        <v>51685.21</v>
      </c>
      <c r="J21" t="s">
        <v>118</v>
      </c>
    </row>
    <row r="22" spans="1:10" ht="12.75">
      <c r="A22" s="2" t="s">
        <v>99</v>
      </c>
      <c r="B22" t="s">
        <v>98</v>
      </c>
      <c r="C22" s="31"/>
      <c r="D22" s="31" t="s">
        <v>209</v>
      </c>
      <c r="E22" s="31" t="s">
        <v>203</v>
      </c>
      <c r="F22" t="s">
        <v>74</v>
      </c>
      <c r="G22" s="1" t="s">
        <v>188</v>
      </c>
      <c r="H22" s="1" t="s">
        <v>96</v>
      </c>
      <c r="I22" s="30"/>
      <c r="J22" t="s">
        <v>118</v>
      </c>
    </row>
    <row r="23" spans="1:9" ht="12.75">
      <c r="A23" s="2"/>
      <c r="C23" s="31" t="s">
        <v>210</v>
      </c>
      <c r="D23" s="31" t="s">
        <v>210</v>
      </c>
      <c r="E23" s="31" t="s">
        <v>210</v>
      </c>
      <c r="G23" s="1"/>
      <c r="I23" s="31" t="s">
        <v>210</v>
      </c>
    </row>
    <row r="24" spans="1:10" ht="12.75">
      <c r="A24" s="2" t="s">
        <v>25</v>
      </c>
      <c r="B24" t="s">
        <v>148</v>
      </c>
      <c r="C24" s="31">
        <v>23</v>
      </c>
      <c r="D24" s="31">
        <v>33</v>
      </c>
      <c r="E24" s="31">
        <f>SUM(C24+C25+C26+C27+C28+C29+C22-D24)</f>
        <v>1</v>
      </c>
      <c r="F24" t="s">
        <v>76</v>
      </c>
      <c r="G24" s="22" t="s">
        <v>188</v>
      </c>
      <c r="H24" s="1" t="s">
        <v>204</v>
      </c>
      <c r="I24" s="30">
        <v>13633.36</v>
      </c>
      <c r="J24" t="s">
        <v>118</v>
      </c>
    </row>
    <row r="25" spans="1:10" ht="12.75">
      <c r="A25" s="2" t="s">
        <v>25</v>
      </c>
      <c r="B25" t="s">
        <v>27</v>
      </c>
      <c r="C25" s="31"/>
      <c r="D25" s="31" t="s">
        <v>209</v>
      </c>
      <c r="E25" s="31" t="s">
        <v>203</v>
      </c>
      <c r="F25" t="s">
        <v>76</v>
      </c>
      <c r="G25" s="1" t="s">
        <v>188</v>
      </c>
      <c r="H25" s="1" t="s">
        <v>51</v>
      </c>
      <c r="I25" s="30"/>
      <c r="J25" t="s">
        <v>118</v>
      </c>
    </row>
    <row r="26" spans="1:10" ht="12.75">
      <c r="A26" s="2" t="s">
        <v>25</v>
      </c>
      <c r="B26" t="s">
        <v>149</v>
      </c>
      <c r="C26" s="31">
        <v>8</v>
      </c>
      <c r="D26" s="31" t="s">
        <v>209</v>
      </c>
      <c r="E26" s="31" t="s">
        <v>203</v>
      </c>
      <c r="F26" t="s">
        <v>76</v>
      </c>
      <c r="G26" s="1" t="s">
        <v>188</v>
      </c>
      <c r="H26" s="1" t="s">
        <v>52</v>
      </c>
      <c r="I26" s="30">
        <v>8105.21</v>
      </c>
      <c r="J26" t="s">
        <v>118</v>
      </c>
    </row>
    <row r="27" spans="1:10" ht="12.75">
      <c r="A27" s="2" t="s">
        <v>25</v>
      </c>
      <c r="B27" t="s">
        <v>150</v>
      </c>
      <c r="C27" s="31">
        <v>3</v>
      </c>
      <c r="D27" s="31" t="s">
        <v>209</v>
      </c>
      <c r="E27" s="31" t="s">
        <v>203</v>
      </c>
      <c r="F27" t="s">
        <v>76</v>
      </c>
      <c r="G27" s="1" t="s">
        <v>188</v>
      </c>
      <c r="H27" s="1" t="s">
        <v>53</v>
      </c>
      <c r="I27" s="30"/>
      <c r="J27" t="s">
        <v>118</v>
      </c>
    </row>
    <row r="28" spans="1:10" ht="12.75">
      <c r="A28" s="2" t="s">
        <v>25</v>
      </c>
      <c r="B28" t="s">
        <v>97</v>
      </c>
      <c r="C28" s="31"/>
      <c r="D28" s="31" t="s">
        <v>209</v>
      </c>
      <c r="E28" s="31" t="s">
        <v>203</v>
      </c>
      <c r="F28" t="s">
        <v>76</v>
      </c>
      <c r="G28" s="1" t="s">
        <v>188</v>
      </c>
      <c r="H28" s="1" t="s">
        <v>83</v>
      </c>
      <c r="I28" s="30"/>
      <c r="J28" t="s">
        <v>118</v>
      </c>
    </row>
    <row r="29" spans="1:10" ht="12.75">
      <c r="A29" s="2" t="s">
        <v>25</v>
      </c>
      <c r="B29" t="s">
        <v>100</v>
      </c>
      <c r="C29" s="31"/>
      <c r="D29" s="31" t="s">
        <v>209</v>
      </c>
      <c r="E29" s="31" t="s">
        <v>203</v>
      </c>
      <c r="F29" t="s">
        <v>76</v>
      </c>
      <c r="G29" s="1" t="s">
        <v>188</v>
      </c>
      <c r="H29" s="1" t="s">
        <v>82</v>
      </c>
      <c r="I29" s="30">
        <v>3399.73</v>
      </c>
      <c r="J29" t="s">
        <v>118</v>
      </c>
    </row>
    <row r="30" spans="1:9" ht="12.75">
      <c r="A30" s="2"/>
      <c r="C30" s="31" t="s">
        <v>210</v>
      </c>
      <c r="D30" s="31" t="s">
        <v>210</v>
      </c>
      <c r="E30" s="31" t="s">
        <v>210</v>
      </c>
      <c r="G30" s="1"/>
      <c r="I30" s="31" t="s">
        <v>210</v>
      </c>
    </row>
    <row r="31" spans="1:10" ht="12.75">
      <c r="A31" s="2" t="s">
        <v>30</v>
      </c>
      <c r="B31" t="s">
        <v>31</v>
      </c>
      <c r="C31" s="31">
        <v>8</v>
      </c>
      <c r="D31" s="31">
        <v>22</v>
      </c>
      <c r="E31" s="31">
        <f>SUM(C31+C35-D31)</f>
        <v>-8</v>
      </c>
      <c r="F31" t="s">
        <v>76</v>
      </c>
      <c r="G31" s="22" t="s">
        <v>189</v>
      </c>
      <c r="H31" s="1" t="s">
        <v>205</v>
      </c>
      <c r="I31" s="30">
        <v>36615.5</v>
      </c>
      <c r="J31" t="s">
        <v>118</v>
      </c>
    </row>
    <row r="32" spans="1:10" ht="12.75">
      <c r="A32" s="2" t="s">
        <v>30</v>
      </c>
      <c r="B32" t="s">
        <v>32</v>
      </c>
      <c r="C32" s="31">
        <v>1</v>
      </c>
      <c r="D32" s="31">
        <v>1</v>
      </c>
      <c r="E32" s="31">
        <f>SUM(C32-D32)</f>
        <v>0</v>
      </c>
      <c r="F32" t="s">
        <v>76</v>
      </c>
      <c r="G32" s="22" t="s">
        <v>190</v>
      </c>
      <c r="H32" s="1" t="s">
        <v>55</v>
      </c>
      <c r="I32" s="30">
        <v>8213.31</v>
      </c>
      <c r="J32" t="s">
        <v>118</v>
      </c>
    </row>
    <row r="33" spans="1:10" ht="12.75">
      <c r="A33" s="2" t="s">
        <v>30</v>
      </c>
      <c r="B33" t="s">
        <v>33</v>
      </c>
      <c r="C33" s="31">
        <v>13</v>
      </c>
      <c r="D33" s="31">
        <v>11</v>
      </c>
      <c r="E33" s="31">
        <f>SUM(C33-D33)</f>
        <v>2</v>
      </c>
      <c r="F33" t="s">
        <v>76</v>
      </c>
      <c r="G33" s="22" t="s">
        <v>191</v>
      </c>
      <c r="H33" s="1" t="s">
        <v>56</v>
      </c>
      <c r="I33" s="30">
        <v>32212.19</v>
      </c>
      <c r="J33" t="s">
        <v>118</v>
      </c>
    </row>
    <row r="34" spans="1:10" ht="12.75">
      <c r="A34" s="2" t="s">
        <v>30</v>
      </c>
      <c r="B34" t="s">
        <v>34</v>
      </c>
      <c r="C34" s="31">
        <v>41</v>
      </c>
      <c r="D34" s="31">
        <v>47</v>
      </c>
      <c r="E34" s="31">
        <f>SUM(C34-D34)</f>
        <v>-6</v>
      </c>
      <c r="F34" t="s">
        <v>76</v>
      </c>
      <c r="G34" s="22" t="s">
        <v>192</v>
      </c>
      <c r="H34" s="1" t="s">
        <v>57</v>
      </c>
      <c r="I34" s="30">
        <v>215180.57</v>
      </c>
      <c r="J34" t="s">
        <v>118</v>
      </c>
    </row>
    <row r="35" spans="1:10" ht="12.75">
      <c r="A35" s="2" t="s">
        <v>30</v>
      </c>
      <c r="B35" t="s">
        <v>35</v>
      </c>
      <c r="C35" s="31">
        <v>6</v>
      </c>
      <c r="D35" s="31" t="s">
        <v>209</v>
      </c>
      <c r="E35" s="31" t="s">
        <v>206</v>
      </c>
      <c r="F35" t="s">
        <v>76</v>
      </c>
      <c r="G35" s="1" t="s">
        <v>189</v>
      </c>
      <c r="H35" s="1" t="s">
        <v>54</v>
      </c>
      <c r="I35" s="30"/>
      <c r="J35" t="s">
        <v>118</v>
      </c>
    </row>
    <row r="36" spans="1:10" ht="12.75">
      <c r="A36" s="2" t="s">
        <v>30</v>
      </c>
      <c r="B36" t="s">
        <v>36</v>
      </c>
      <c r="C36" s="31">
        <v>8</v>
      </c>
      <c r="D36" s="31">
        <v>10</v>
      </c>
      <c r="E36" s="31">
        <f>SUM(C36-D36)</f>
        <v>-2</v>
      </c>
      <c r="F36" t="s">
        <v>76</v>
      </c>
      <c r="G36" s="22" t="s">
        <v>193</v>
      </c>
      <c r="H36" s="1" t="s">
        <v>58</v>
      </c>
      <c r="I36" s="30">
        <v>40307.34</v>
      </c>
      <c r="J36" t="s">
        <v>118</v>
      </c>
    </row>
    <row r="37" spans="1:10" ht="12.75">
      <c r="A37" s="2" t="s">
        <v>37</v>
      </c>
      <c r="B37" t="s">
        <v>87</v>
      </c>
      <c r="C37" s="31">
        <v>1</v>
      </c>
      <c r="D37" s="31"/>
      <c r="E37" s="31">
        <f>SUM(C37-D37)</f>
        <v>1</v>
      </c>
      <c r="F37" t="s">
        <v>75</v>
      </c>
      <c r="G37" s="22" t="s">
        <v>194</v>
      </c>
      <c r="H37" s="1" t="s">
        <v>59</v>
      </c>
      <c r="I37" s="30">
        <v>2383.22</v>
      </c>
      <c r="J37" t="s">
        <v>118</v>
      </c>
    </row>
    <row r="38" spans="1:10" ht="12.75">
      <c r="A38" s="2" t="s">
        <v>37</v>
      </c>
      <c r="B38" t="s">
        <v>38</v>
      </c>
      <c r="C38" s="31">
        <v>3</v>
      </c>
      <c r="D38" s="31">
        <v>3</v>
      </c>
      <c r="E38" s="31">
        <f>SUM(C38-D38)</f>
        <v>0</v>
      </c>
      <c r="F38" t="s">
        <v>76</v>
      </c>
      <c r="G38" s="22" t="s">
        <v>195</v>
      </c>
      <c r="H38" s="1" t="s">
        <v>60</v>
      </c>
      <c r="I38" s="30">
        <v>4882.73</v>
      </c>
      <c r="J38" t="s">
        <v>118</v>
      </c>
    </row>
    <row r="39" spans="1:9" ht="12.75">
      <c r="A39" s="2"/>
      <c r="C39" s="31" t="s">
        <v>210</v>
      </c>
      <c r="D39" s="31" t="s">
        <v>210</v>
      </c>
      <c r="E39" s="31" t="s">
        <v>210</v>
      </c>
      <c r="G39" s="1"/>
      <c r="I39" s="31" t="s">
        <v>210</v>
      </c>
    </row>
    <row r="40" spans="1:10" ht="12.75">
      <c r="A40" s="2" t="s">
        <v>39</v>
      </c>
      <c r="B40" t="s">
        <v>13</v>
      </c>
      <c r="C40" s="31">
        <v>5</v>
      </c>
      <c r="D40" s="31">
        <v>37</v>
      </c>
      <c r="E40" s="31">
        <f>SUM(C40+C41+C42+C13+C14+C15+C16-D40)</f>
        <v>-2</v>
      </c>
      <c r="F40" t="s">
        <v>75</v>
      </c>
      <c r="G40" s="22" t="s">
        <v>183</v>
      </c>
      <c r="H40" s="1" t="s">
        <v>201</v>
      </c>
      <c r="I40" s="30">
        <v>4284.56</v>
      </c>
      <c r="J40" t="s">
        <v>118</v>
      </c>
    </row>
    <row r="41" spans="1:10" ht="12.75">
      <c r="A41" s="2" t="s">
        <v>39</v>
      </c>
      <c r="B41" t="s">
        <v>16</v>
      </c>
      <c r="C41" s="31">
        <v>2</v>
      </c>
      <c r="D41" s="31" t="s">
        <v>209</v>
      </c>
      <c r="E41" s="31" t="s">
        <v>202</v>
      </c>
      <c r="F41" t="s">
        <v>75</v>
      </c>
      <c r="G41" s="1" t="s">
        <v>183</v>
      </c>
      <c r="H41" s="1" t="s">
        <v>62</v>
      </c>
      <c r="I41" s="30">
        <v>199.77</v>
      </c>
      <c r="J41" t="s">
        <v>118</v>
      </c>
    </row>
    <row r="42" spans="1:10" ht="12.75">
      <c r="A42" s="2" t="s">
        <v>39</v>
      </c>
      <c r="B42" t="s">
        <v>40</v>
      </c>
      <c r="C42" s="31">
        <v>8</v>
      </c>
      <c r="D42" s="31" t="s">
        <v>209</v>
      </c>
      <c r="E42" s="31" t="s">
        <v>202</v>
      </c>
      <c r="F42" t="s">
        <v>75</v>
      </c>
      <c r="G42" s="1" t="s">
        <v>183</v>
      </c>
      <c r="H42" s="1" t="s">
        <v>63</v>
      </c>
      <c r="I42" s="30">
        <v>1017.62</v>
      </c>
      <c r="J42" t="s">
        <v>118</v>
      </c>
    </row>
    <row r="43" spans="1:9" ht="12.75">
      <c r="A43" s="2"/>
      <c r="C43" s="31" t="s">
        <v>210</v>
      </c>
      <c r="D43" s="31" t="s">
        <v>210</v>
      </c>
      <c r="E43" s="31" t="s">
        <v>210</v>
      </c>
      <c r="G43" s="1"/>
      <c r="I43" s="31" t="s">
        <v>210</v>
      </c>
    </row>
    <row r="44" spans="1:10" ht="12.75">
      <c r="A44" s="2" t="s">
        <v>101</v>
      </c>
      <c r="B44" t="s">
        <v>104</v>
      </c>
      <c r="C44" s="31"/>
      <c r="D44" s="31">
        <v>1</v>
      </c>
      <c r="E44" s="31">
        <f>SUM(C44+C45+C46+C47-D44)</f>
        <v>-1</v>
      </c>
      <c r="F44" t="s">
        <v>76</v>
      </c>
      <c r="G44" s="22" t="s">
        <v>196</v>
      </c>
      <c r="H44" s="1" t="s">
        <v>208</v>
      </c>
      <c r="I44" s="30"/>
      <c r="J44" t="s">
        <v>118</v>
      </c>
    </row>
    <row r="45" spans="1:10" ht="12.75">
      <c r="A45" s="2" t="s">
        <v>101</v>
      </c>
      <c r="B45" t="s">
        <v>105</v>
      </c>
      <c r="C45" s="31"/>
      <c r="D45" s="31" t="s">
        <v>209</v>
      </c>
      <c r="E45" s="31" t="s">
        <v>207</v>
      </c>
      <c r="F45" t="s">
        <v>75</v>
      </c>
      <c r="G45" s="1" t="s">
        <v>196</v>
      </c>
      <c r="H45" s="1" t="s">
        <v>106</v>
      </c>
      <c r="I45" s="30"/>
      <c r="J45" t="s">
        <v>118</v>
      </c>
    </row>
    <row r="46" spans="1:10" ht="12.75">
      <c r="A46" s="2" t="s">
        <v>101</v>
      </c>
      <c r="B46" t="s">
        <v>102</v>
      </c>
      <c r="C46" s="31"/>
      <c r="D46" s="31" t="s">
        <v>209</v>
      </c>
      <c r="E46" s="31" t="s">
        <v>207</v>
      </c>
      <c r="F46" t="s">
        <v>75</v>
      </c>
      <c r="G46" s="1" t="s">
        <v>196</v>
      </c>
      <c r="H46" s="1" t="s">
        <v>161</v>
      </c>
      <c r="I46" s="30">
        <v>3199.51</v>
      </c>
      <c r="J46" t="s">
        <v>118</v>
      </c>
    </row>
    <row r="47" spans="1:10" ht="12.75">
      <c r="A47" s="2" t="s">
        <v>101</v>
      </c>
      <c r="B47" t="s">
        <v>107</v>
      </c>
      <c r="C47" s="31"/>
      <c r="D47" s="31" t="s">
        <v>209</v>
      </c>
      <c r="E47" s="31" t="s">
        <v>207</v>
      </c>
      <c r="F47" t="s">
        <v>76</v>
      </c>
      <c r="G47" s="1" t="s">
        <v>196</v>
      </c>
      <c r="H47" s="1" t="s">
        <v>162</v>
      </c>
      <c r="I47" s="30">
        <v>36.02</v>
      </c>
      <c r="J47" t="s">
        <v>118</v>
      </c>
    </row>
    <row r="48" ht="12.75">
      <c r="A48" s="2"/>
    </row>
    <row r="49" spans="1:2" ht="12.75">
      <c r="A49" s="39">
        <v>38840</v>
      </c>
      <c r="B49" s="42" t="s">
        <v>470</v>
      </c>
    </row>
    <row r="50" spans="1:2" ht="12.75">
      <c r="A50" s="38">
        <v>38860</v>
      </c>
      <c r="B50" s="43" t="s">
        <v>475</v>
      </c>
    </row>
    <row r="51" spans="1:10" ht="12.75">
      <c r="A51" s="38">
        <v>38891</v>
      </c>
      <c r="B51" s="42" t="s">
        <v>473</v>
      </c>
      <c r="C51" s="4">
        <f>SUM(C4:C47)</f>
        <v>215</v>
      </c>
      <c r="D51" s="4">
        <f>SUM(D4:D47)</f>
        <v>242</v>
      </c>
      <c r="E51" s="4">
        <f>SUM(E4+E7+E8+E10+E17+E18+E19+E21+E24+E31+E32+E33+E34+E36+E37+E38+E40+E44)</f>
        <v>-27</v>
      </c>
      <c r="H51" s="40" t="s">
        <v>212</v>
      </c>
      <c r="I51" s="19">
        <f>SUM(I4:I47)</f>
        <v>511430.12999999995</v>
      </c>
      <c r="J51" t="s">
        <v>118</v>
      </c>
    </row>
    <row r="52" ht="12.75">
      <c r="B52" s="5" t="s">
        <v>77</v>
      </c>
    </row>
    <row r="53" spans="2:9" ht="12.75">
      <c r="B53" s="16"/>
      <c r="C53" s="4" t="s">
        <v>81</v>
      </c>
      <c r="D53" s="4"/>
      <c r="E53" s="4"/>
      <c r="F53" s="1"/>
      <c r="G53" s="1"/>
      <c r="I53" s="4" t="s">
        <v>117</v>
      </c>
    </row>
    <row r="54" spans="2:10" ht="12.75">
      <c r="B54" s="11" t="s">
        <v>78</v>
      </c>
      <c r="C54" s="22">
        <f>SUM(C7+C10+C13+C14+C15+C16+C17+C18+C19+C37+C40+C41+C42+C45+C46)</f>
        <v>74</v>
      </c>
      <c r="D54" s="22"/>
      <c r="E54" s="22"/>
      <c r="I54" s="18">
        <f>SUM(I7+I10+I13+I14+I15+I16+I17+I18+I19+I37+I40+I41+I42+I45+I46)</f>
        <v>52395.47</v>
      </c>
      <c r="J54" t="s">
        <v>118</v>
      </c>
    </row>
    <row r="55" spans="2:10" ht="12.75">
      <c r="B55" s="11" t="s">
        <v>79</v>
      </c>
      <c r="C55" s="22">
        <f>SUM(C4+C5+C21+C22)</f>
        <v>24</v>
      </c>
      <c r="D55" s="22"/>
      <c r="E55" s="22"/>
      <c r="I55" s="18">
        <f>SUM(I4+I5+I21+I22)</f>
        <v>70385.03</v>
      </c>
      <c r="J55" t="s">
        <v>118</v>
      </c>
    </row>
    <row r="56" spans="2:10" ht="12.75">
      <c r="B56" s="11" t="s">
        <v>80</v>
      </c>
      <c r="C56" s="22">
        <f>SUM(C6+C8+C9+C11+C24+C25+C26+C27+C28+C29+C31+C32+C33+C34+C35+C36+C38+C44+C47)</f>
        <v>117</v>
      </c>
      <c r="D56" s="22"/>
      <c r="E56" s="22"/>
      <c r="I56" s="18">
        <f>SUM(I6+I8+I9+I11+I24+I25+I26+I27+I28+I29+I31+I32+I33+I34+I35+I36+I38+I44+I47)</f>
        <v>388649.63</v>
      </c>
      <c r="J56" t="s">
        <v>118</v>
      </c>
    </row>
    <row r="57" spans="2:10" ht="12.75">
      <c r="B57" s="11" t="s">
        <v>84</v>
      </c>
      <c r="C57" s="4">
        <f>SUM(C54:C56)</f>
        <v>215</v>
      </c>
      <c r="D57" s="4"/>
      <c r="E57" s="4"/>
      <c r="I57" s="19">
        <f>SUM(I54:I56)</f>
        <v>511430.13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Ausgabe-IST's. - RSD B - April 2006</oddHeader>
    <oddFooter>&amp;R&amp;8&amp;UDiese Aufstellung finden Sie  auch unter :                  
&amp;UJugTransfer / FaRef.4 (...) / FB 4 Haushalt / HzE Statistik / HzE Statistik 2006 / HzE Statistik 0406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4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8515625" style="0" customWidth="1"/>
  </cols>
  <sheetData>
    <row r="1" spans="1:6" ht="12.75">
      <c r="A1" s="4" t="s">
        <v>144</v>
      </c>
      <c r="B1" s="4" t="s">
        <v>143</v>
      </c>
      <c r="C1" s="4" t="s">
        <v>0</v>
      </c>
      <c r="D1" s="4" t="s">
        <v>141</v>
      </c>
      <c r="E1" s="3" t="s">
        <v>142</v>
      </c>
      <c r="F1" s="3" t="s">
        <v>350</v>
      </c>
    </row>
    <row r="2" spans="1:5" ht="12.75">
      <c r="A2" s="4" t="s">
        <v>145</v>
      </c>
      <c r="B2" s="4" t="s">
        <v>0</v>
      </c>
      <c r="C2" s="3"/>
      <c r="D2" s="3"/>
      <c r="E2" s="3"/>
    </row>
    <row r="3" ht="3.75" customHeight="1"/>
    <row r="4" spans="1:6" ht="12.75">
      <c r="A4" t="s">
        <v>8</v>
      </c>
      <c r="B4">
        <v>1</v>
      </c>
      <c r="C4" t="s">
        <v>250</v>
      </c>
      <c r="D4" t="s">
        <v>431</v>
      </c>
      <c r="E4" t="s">
        <v>215</v>
      </c>
      <c r="F4" t="s">
        <v>4</v>
      </c>
    </row>
    <row r="5" spans="1:6" ht="12.75">
      <c r="A5" t="s">
        <v>8</v>
      </c>
      <c r="B5">
        <v>1</v>
      </c>
      <c r="C5" t="s">
        <v>250</v>
      </c>
      <c r="D5" t="s">
        <v>287</v>
      </c>
      <c r="E5" t="s">
        <v>218</v>
      </c>
      <c r="F5" t="s">
        <v>339</v>
      </c>
    </row>
    <row r="6" spans="1:6" ht="12.75">
      <c r="A6" t="s">
        <v>8</v>
      </c>
      <c r="B6">
        <v>1</v>
      </c>
      <c r="C6" t="s">
        <v>250</v>
      </c>
      <c r="D6" t="s">
        <v>432</v>
      </c>
      <c r="E6" t="s">
        <v>215</v>
      </c>
      <c r="F6" t="s">
        <v>4</v>
      </c>
    </row>
    <row r="7" spans="1:6" ht="12.75">
      <c r="A7" t="s">
        <v>8</v>
      </c>
      <c r="B7">
        <v>1</v>
      </c>
      <c r="C7" t="s">
        <v>250</v>
      </c>
      <c r="D7" t="s">
        <v>253</v>
      </c>
      <c r="F7" t="s">
        <v>4</v>
      </c>
    </row>
    <row r="8" spans="1:6" ht="12.75">
      <c r="A8" t="s">
        <v>8</v>
      </c>
      <c r="B8">
        <v>3</v>
      </c>
      <c r="C8" t="s">
        <v>250</v>
      </c>
      <c r="D8" t="s">
        <v>253</v>
      </c>
      <c r="E8" t="s">
        <v>215</v>
      </c>
      <c r="F8" t="s">
        <v>4</v>
      </c>
    </row>
    <row r="9" spans="1:6" ht="12.75">
      <c r="A9" t="s">
        <v>8</v>
      </c>
      <c r="B9">
        <v>1</v>
      </c>
      <c r="C9" t="s">
        <v>250</v>
      </c>
      <c r="F9" t="s">
        <v>4</v>
      </c>
    </row>
    <row r="10" spans="1:6" ht="12.75">
      <c r="A10" t="s">
        <v>11</v>
      </c>
      <c r="B10">
        <v>1</v>
      </c>
      <c r="C10" t="s">
        <v>306</v>
      </c>
      <c r="D10" t="s">
        <v>313</v>
      </c>
      <c r="E10" t="s">
        <v>218</v>
      </c>
      <c r="F10" t="s">
        <v>4</v>
      </c>
    </row>
    <row r="11" spans="1:6" ht="12.75">
      <c r="A11" t="s">
        <v>11</v>
      </c>
      <c r="B11">
        <v>1</v>
      </c>
      <c r="C11" t="s">
        <v>306</v>
      </c>
      <c r="D11" t="s">
        <v>282</v>
      </c>
      <c r="E11" t="s">
        <v>215</v>
      </c>
      <c r="F11" t="s">
        <v>4</v>
      </c>
    </row>
    <row r="12" spans="1:6" ht="12.75">
      <c r="A12" t="s">
        <v>11</v>
      </c>
      <c r="B12">
        <v>1</v>
      </c>
      <c r="C12" t="s">
        <v>306</v>
      </c>
      <c r="D12" t="s">
        <v>320</v>
      </c>
      <c r="E12" t="s">
        <v>218</v>
      </c>
      <c r="F12" t="s">
        <v>4</v>
      </c>
    </row>
    <row r="13" spans="1:6" ht="12.75">
      <c r="A13" t="s">
        <v>12</v>
      </c>
      <c r="B13">
        <v>1</v>
      </c>
      <c r="C13" t="s">
        <v>13</v>
      </c>
      <c r="D13" t="s">
        <v>433</v>
      </c>
      <c r="F13" t="s">
        <v>4</v>
      </c>
    </row>
    <row r="14" spans="1:6" ht="12.75">
      <c r="A14" t="s">
        <v>12</v>
      </c>
      <c r="B14">
        <v>1</v>
      </c>
      <c r="C14" t="s">
        <v>13</v>
      </c>
      <c r="D14" t="s">
        <v>435</v>
      </c>
      <c r="E14" t="s">
        <v>218</v>
      </c>
      <c r="F14" t="s">
        <v>4</v>
      </c>
    </row>
    <row r="15" spans="1:6" ht="12.75">
      <c r="A15" t="s">
        <v>12</v>
      </c>
      <c r="B15">
        <v>1</v>
      </c>
      <c r="C15" t="s">
        <v>13</v>
      </c>
      <c r="D15" t="s">
        <v>332</v>
      </c>
      <c r="F15" t="s">
        <v>333</v>
      </c>
    </row>
    <row r="16" spans="1:6" ht="12.75">
      <c r="A16" t="s">
        <v>12</v>
      </c>
      <c r="B16">
        <v>1</v>
      </c>
      <c r="C16" t="s">
        <v>13</v>
      </c>
      <c r="D16" t="s">
        <v>434</v>
      </c>
      <c r="F16" t="s">
        <v>4</v>
      </c>
    </row>
    <row r="17" spans="1:6" ht="12.75">
      <c r="A17" t="s">
        <v>12</v>
      </c>
      <c r="B17">
        <v>1</v>
      </c>
      <c r="C17" t="s">
        <v>13</v>
      </c>
      <c r="D17" t="s">
        <v>256</v>
      </c>
      <c r="F17" t="s">
        <v>333</v>
      </c>
    </row>
    <row r="18" spans="1:6" ht="12.75">
      <c r="A18" t="s">
        <v>12</v>
      </c>
      <c r="B18">
        <v>1</v>
      </c>
      <c r="C18" t="s">
        <v>13</v>
      </c>
      <c r="D18" t="s">
        <v>298</v>
      </c>
      <c r="F18" t="s">
        <v>339</v>
      </c>
    </row>
    <row r="19" spans="1:6" ht="12.75">
      <c r="A19" t="s">
        <v>12</v>
      </c>
      <c r="B19">
        <v>2</v>
      </c>
      <c r="C19" t="s">
        <v>13</v>
      </c>
      <c r="D19" t="s">
        <v>298</v>
      </c>
      <c r="E19" t="s">
        <v>218</v>
      </c>
      <c r="F19" t="s">
        <v>4</v>
      </c>
    </row>
    <row r="20" spans="1:6" ht="12.75">
      <c r="A20" t="s">
        <v>12</v>
      </c>
      <c r="B20">
        <v>1</v>
      </c>
      <c r="C20" t="s">
        <v>13</v>
      </c>
      <c r="D20" t="s">
        <v>257</v>
      </c>
      <c r="E20" t="s">
        <v>215</v>
      </c>
      <c r="F20" t="s">
        <v>4</v>
      </c>
    </row>
    <row r="21" spans="1:6" ht="12.75">
      <c r="A21" t="s">
        <v>12</v>
      </c>
      <c r="B21">
        <v>1</v>
      </c>
      <c r="C21" t="s">
        <v>13</v>
      </c>
      <c r="D21" t="s">
        <v>220</v>
      </c>
      <c r="F21" t="s">
        <v>4</v>
      </c>
    </row>
    <row r="22" spans="1:6" ht="12.75">
      <c r="A22" t="s">
        <v>12</v>
      </c>
      <c r="B22">
        <v>1</v>
      </c>
      <c r="C22" t="s">
        <v>13</v>
      </c>
      <c r="D22" t="s">
        <v>436</v>
      </c>
      <c r="E22" t="s">
        <v>215</v>
      </c>
      <c r="F22" t="s">
        <v>4</v>
      </c>
    </row>
    <row r="23" spans="1:6" ht="12.75">
      <c r="A23" t="s">
        <v>12</v>
      </c>
      <c r="B23">
        <v>1</v>
      </c>
      <c r="C23" t="s">
        <v>13</v>
      </c>
      <c r="D23" t="s">
        <v>340</v>
      </c>
      <c r="F23" t="s">
        <v>339</v>
      </c>
    </row>
    <row r="24" spans="1:6" ht="12.75">
      <c r="A24" t="s">
        <v>12</v>
      </c>
      <c r="B24">
        <v>1</v>
      </c>
      <c r="C24" t="s">
        <v>13</v>
      </c>
      <c r="D24" t="s">
        <v>334</v>
      </c>
      <c r="E24" t="s">
        <v>218</v>
      </c>
      <c r="F24" t="s">
        <v>333</v>
      </c>
    </row>
    <row r="25" spans="1:6" ht="12.75">
      <c r="A25" t="s">
        <v>12</v>
      </c>
      <c r="B25">
        <v>1</v>
      </c>
      <c r="C25" t="s">
        <v>13</v>
      </c>
      <c r="D25" t="s">
        <v>341</v>
      </c>
      <c r="F25" t="s">
        <v>339</v>
      </c>
    </row>
    <row r="26" spans="1:6" ht="12.75">
      <c r="A26" t="s">
        <v>12</v>
      </c>
      <c r="B26">
        <v>1</v>
      </c>
      <c r="C26" t="s">
        <v>13</v>
      </c>
      <c r="D26" t="s">
        <v>341</v>
      </c>
      <c r="E26" t="s">
        <v>215</v>
      </c>
      <c r="F26" t="s">
        <v>4</v>
      </c>
    </row>
    <row r="27" spans="1:6" ht="12.75">
      <c r="A27" t="s">
        <v>12</v>
      </c>
      <c r="B27">
        <v>1</v>
      </c>
      <c r="C27" t="s">
        <v>13</v>
      </c>
      <c r="F27" t="s">
        <v>4</v>
      </c>
    </row>
    <row r="28" spans="1:6" ht="12.75">
      <c r="A28" t="s">
        <v>12</v>
      </c>
      <c r="B28">
        <v>1</v>
      </c>
      <c r="C28" t="s">
        <v>14</v>
      </c>
      <c r="D28" t="s">
        <v>298</v>
      </c>
      <c r="F28" t="s">
        <v>4</v>
      </c>
    </row>
    <row r="29" spans="1:6" ht="12.75">
      <c r="A29" t="s">
        <v>12</v>
      </c>
      <c r="B29">
        <v>1</v>
      </c>
      <c r="C29" t="s">
        <v>15</v>
      </c>
      <c r="D29" t="s">
        <v>259</v>
      </c>
      <c r="F29" t="s">
        <v>4</v>
      </c>
    </row>
    <row r="30" spans="1:6" ht="12.75">
      <c r="A30" t="s">
        <v>12</v>
      </c>
      <c r="B30">
        <v>1</v>
      </c>
      <c r="C30" t="s">
        <v>16</v>
      </c>
      <c r="D30" t="s">
        <v>262</v>
      </c>
      <c r="E30" t="s">
        <v>215</v>
      </c>
      <c r="F30" t="s">
        <v>4</v>
      </c>
    </row>
    <row r="31" spans="1:6" ht="12.75">
      <c r="A31" t="s">
        <v>12</v>
      </c>
      <c r="B31">
        <v>1</v>
      </c>
      <c r="C31" t="s">
        <v>16</v>
      </c>
      <c r="D31" t="s">
        <v>336</v>
      </c>
      <c r="E31" t="s">
        <v>218</v>
      </c>
      <c r="F31" t="s">
        <v>4</v>
      </c>
    </row>
    <row r="32" spans="1:6" ht="12.75">
      <c r="A32" t="s">
        <v>19</v>
      </c>
      <c r="B32">
        <v>1</v>
      </c>
      <c r="C32" t="s">
        <v>20</v>
      </c>
      <c r="D32" t="s">
        <v>335</v>
      </c>
      <c r="F32" t="s">
        <v>333</v>
      </c>
    </row>
    <row r="33" spans="1:6" ht="12.75">
      <c r="A33" t="s">
        <v>19</v>
      </c>
      <c r="B33">
        <v>1</v>
      </c>
      <c r="C33" t="s">
        <v>20</v>
      </c>
      <c r="D33" t="s">
        <v>335</v>
      </c>
      <c r="E33" t="s">
        <v>215</v>
      </c>
      <c r="F33" t="s">
        <v>339</v>
      </c>
    </row>
    <row r="34" spans="1:6" ht="12.75">
      <c r="A34" t="s">
        <v>19</v>
      </c>
      <c r="B34">
        <v>1</v>
      </c>
      <c r="C34" t="s">
        <v>20</v>
      </c>
      <c r="D34" t="s">
        <v>224</v>
      </c>
      <c r="F34" t="s">
        <v>333</v>
      </c>
    </row>
    <row r="35" spans="1:6" ht="12.75">
      <c r="A35" t="s">
        <v>19</v>
      </c>
      <c r="B35">
        <v>1</v>
      </c>
      <c r="C35" t="s">
        <v>20</v>
      </c>
      <c r="D35" t="s">
        <v>224</v>
      </c>
      <c r="E35" t="s">
        <v>215</v>
      </c>
      <c r="F35" t="s">
        <v>333</v>
      </c>
    </row>
    <row r="36" spans="1:6" ht="12.75">
      <c r="A36" t="s">
        <v>19</v>
      </c>
      <c r="B36">
        <v>1</v>
      </c>
      <c r="C36" t="s">
        <v>20</v>
      </c>
      <c r="D36" t="s">
        <v>224</v>
      </c>
      <c r="F36" t="s">
        <v>339</v>
      </c>
    </row>
    <row r="37" spans="1:6" ht="12.75">
      <c r="A37" t="s">
        <v>19</v>
      </c>
      <c r="B37">
        <v>2</v>
      </c>
      <c r="C37" t="s">
        <v>20</v>
      </c>
      <c r="D37" t="s">
        <v>224</v>
      </c>
      <c r="F37" t="s">
        <v>4</v>
      </c>
    </row>
    <row r="38" spans="1:6" ht="12.75">
      <c r="A38" t="s">
        <v>19</v>
      </c>
      <c r="B38">
        <v>1</v>
      </c>
      <c r="C38" t="s">
        <v>20</v>
      </c>
      <c r="D38" t="s">
        <v>285</v>
      </c>
      <c r="E38" t="s">
        <v>215</v>
      </c>
      <c r="F38" t="s">
        <v>333</v>
      </c>
    </row>
    <row r="39" spans="1:6" ht="12.75">
      <c r="A39" t="s">
        <v>19</v>
      </c>
      <c r="B39">
        <v>1</v>
      </c>
      <c r="C39" t="s">
        <v>20</v>
      </c>
      <c r="D39" t="s">
        <v>285</v>
      </c>
      <c r="E39" t="s">
        <v>215</v>
      </c>
      <c r="F39" t="s">
        <v>339</v>
      </c>
    </row>
    <row r="40" spans="1:6" ht="12.75">
      <c r="A40" t="s">
        <v>21</v>
      </c>
      <c r="B40">
        <v>1</v>
      </c>
      <c r="C40" t="s">
        <v>22</v>
      </c>
      <c r="D40" t="s">
        <v>437</v>
      </c>
      <c r="F40" t="s">
        <v>4</v>
      </c>
    </row>
    <row r="41" spans="1:6" ht="12.75">
      <c r="A41" t="s">
        <v>21</v>
      </c>
      <c r="B41">
        <v>1</v>
      </c>
      <c r="C41" t="s">
        <v>22</v>
      </c>
      <c r="D41" t="s">
        <v>245</v>
      </c>
      <c r="E41" t="s">
        <v>215</v>
      </c>
      <c r="F41" t="s">
        <v>333</v>
      </c>
    </row>
    <row r="42" spans="1:6" ht="12.75">
      <c r="A42" t="s">
        <v>21</v>
      </c>
      <c r="B42">
        <v>1</v>
      </c>
      <c r="C42" t="s">
        <v>22</v>
      </c>
      <c r="D42" t="s">
        <v>227</v>
      </c>
      <c r="E42" t="s">
        <v>215</v>
      </c>
      <c r="F42" t="s">
        <v>4</v>
      </c>
    </row>
    <row r="43" spans="1:6" ht="12.75">
      <c r="A43" t="s">
        <v>21</v>
      </c>
      <c r="B43">
        <v>1</v>
      </c>
      <c r="C43" t="s">
        <v>22</v>
      </c>
      <c r="D43" t="s">
        <v>335</v>
      </c>
      <c r="F43" t="s">
        <v>333</v>
      </c>
    </row>
    <row r="44" spans="1:6" ht="12.75">
      <c r="A44" t="s">
        <v>21</v>
      </c>
      <c r="B44">
        <v>2</v>
      </c>
      <c r="C44" t="s">
        <v>22</v>
      </c>
      <c r="D44" t="s">
        <v>335</v>
      </c>
      <c r="E44" t="s">
        <v>215</v>
      </c>
      <c r="F44" t="s">
        <v>4</v>
      </c>
    </row>
    <row r="45" spans="1:6" ht="12.75">
      <c r="A45" t="s">
        <v>21</v>
      </c>
      <c r="B45">
        <v>1</v>
      </c>
      <c r="C45" t="s">
        <v>22</v>
      </c>
      <c r="D45" t="s">
        <v>224</v>
      </c>
      <c r="F45" t="s">
        <v>333</v>
      </c>
    </row>
    <row r="46" spans="1:6" ht="12.75">
      <c r="A46" t="s">
        <v>21</v>
      </c>
      <c r="B46">
        <v>2</v>
      </c>
      <c r="C46" t="s">
        <v>22</v>
      </c>
      <c r="D46" t="s">
        <v>224</v>
      </c>
      <c r="E46" t="s">
        <v>215</v>
      </c>
      <c r="F46" t="s">
        <v>333</v>
      </c>
    </row>
    <row r="47" spans="1:6" ht="12.75">
      <c r="A47" t="s">
        <v>21</v>
      </c>
      <c r="B47">
        <v>12</v>
      </c>
      <c r="C47" t="s">
        <v>22</v>
      </c>
      <c r="D47" t="s">
        <v>224</v>
      </c>
      <c r="F47" t="s">
        <v>4</v>
      </c>
    </row>
    <row r="48" spans="1:6" ht="12.75">
      <c r="A48" t="s">
        <v>21</v>
      </c>
      <c r="B48">
        <v>3</v>
      </c>
      <c r="C48" t="s">
        <v>22</v>
      </c>
      <c r="D48" t="s">
        <v>224</v>
      </c>
      <c r="E48" t="s">
        <v>215</v>
      </c>
      <c r="F48" t="s">
        <v>4</v>
      </c>
    </row>
    <row r="49" spans="1:6" ht="12.75">
      <c r="A49" t="s">
        <v>21</v>
      </c>
      <c r="B49">
        <v>1</v>
      </c>
      <c r="C49" t="s">
        <v>22</v>
      </c>
      <c r="D49" t="s">
        <v>247</v>
      </c>
      <c r="E49" t="s">
        <v>215</v>
      </c>
      <c r="F49" t="s">
        <v>4</v>
      </c>
    </row>
    <row r="50" spans="1:6" ht="12.75">
      <c r="A50" t="s">
        <v>21</v>
      </c>
      <c r="B50">
        <v>1</v>
      </c>
      <c r="C50" t="s">
        <v>22</v>
      </c>
      <c r="D50" t="s">
        <v>438</v>
      </c>
      <c r="F50" t="s">
        <v>4</v>
      </c>
    </row>
    <row r="51" spans="1:6" ht="12.75">
      <c r="A51" t="s">
        <v>21</v>
      </c>
      <c r="B51">
        <v>1</v>
      </c>
      <c r="C51" t="s">
        <v>22</v>
      </c>
      <c r="D51" t="s">
        <v>263</v>
      </c>
      <c r="E51" t="s">
        <v>215</v>
      </c>
      <c r="F51" t="s">
        <v>339</v>
      </c>
    </row>
    <row r="52" spans="1:6" ht="12.75">
      <c r="A52" t="s">
        <v>21</v>
      </c>
      <c r="B52">
        <v>1</v>
      </c>
      <c r="C52" t="s">
        <v>22</v>
      </c>
      <c r="F52" t="s">
        <v>4</v>
      </c>
    </row>
    <row r="53" spans="1:6" ht="12.75">
      <c r="A53" t="s">
        <v>23</v>
      </c>
      <c r="B53">
        <v>1</v>
      </c>
      <c r="C53" t="s">
        <v>24</v>
      </c>
      <c r="D53" t="s">
        <v>368</v>
      </c>
      <c r="E53" t="s">
        <v>218</v>
      </c>
      <c r="F53" t="s">
        <v>4</v>
      </c>
    </row>
    <row r="54" spans="1:6" ht="12.75">
      <c r="A54" t="s">
        <v>23</v>
      </c>
      <c r="B54">
        <v>1</v>
      </c>
      <c r="C54" t="s">
        <v>24</v>
      </c>
      <c r="D54" t="s">
        <v>347</v>
      </c>
      <c r="E54" t="s">
        <v>218</v>
      </c>
      <c r="F54" t="s">
        <v>4</v>
      </c>
    </row>
    <row r="55" spans="1:6" ht="12.75">
      <c r="A55" t="s">
        <v>23</v>
      </c>
      <c r="B55">
        <v>1</v>
      </c>
      <c r="C55" t="s">
        <v>24</v>
      </c>
      <c r="D55" t="s">
        <v>336</v>
      </c>
      <c r="E55" t="s">
        <v>249</v>
      </c>
      <c r="F55" t="s">
        <v>333</v>
      </c>
    </row>
    <row r="56" spans="1:6" ht="12.75">
      <c r="A56" t="s">
        <v>23</v>
      </c>
      <c r="B56">
        <v>1</v>
      </c>
      <c r="C56" t="s">
        <v>24</v>
      </c>
      <c r="D56" t="s">
        <v>336</v>
      </c>
      <c r="E56" t="s">
        <v>215</v>
      </c>
      <c r="F56" t="s">
        <v>339</v>
      </c>
    </row>
    <row r="57" spans="1:6" ht="12.75">
      <c r="A57" t="s">
        <v>23</v>
      </c>
      <c r="B57">
        <v>1</v>
      </c>
      <c r="C57" t="s">
        <v>24</v>
      </c>
      <c r="D57" t="s">
        <v>336</v>
      </c>
      <c r="F57" t="s">
        <v>4</v>
      </c>
    </row>
    <row r="58" spans="1:6" ht="12.75">
      <c r="A58" t="s">
        <v>23</v>
      </c>
      <c r="B58">
        <v>1</v>
      </c>
      <c r="C58" t="s">
        <v>24</v>
      </c>
      <c r="D58" t="s">
        <v>336</v>
      </c>
      <c r="E58" t="s">
        <v>218</v>
      </c>
      <c r="F58" t="s">
        <v>4</v>
      </c>
    </row>
    <row r="59" spans="1:6" ht="12.75">
      <c r="A59" t="s">
        <v>23</v>
      </c>
      <c r="B59">
        <v>1</v>
      </c>
      <c r="C59" t="s">
        <v>24</v>
      </c>
      <c r="D59" t="s">
        <v>268</v>
      </c>
      <c r="F59" t="s">
        <v>4</v>
      </c>
    </row>
    <row r="60" spans="1:6" ht="12.75">
      <c r="A60" t="s">
        <v>23</v>
      </c>
      <c r="B60">
        <v>2</v>
      </c>
      <c r="C60" t="s">
        <v>24</v>
      </c>
      <c r="D60" t="s">
        <v>268</v>
      </c>
      <c r="E60" t="s">
        <v>218</v>
      </c>
      <c r="F60" t="s">
        <v>4</v>
      </c>
    </row>
    <row r="61" spans="1:6" ht="12.75">
      <c r="A61" t="s">
        <v>23</v>
      </c>
      <c r="B61">
        <v>1</v>
      </c>
      <c r="C61" t="s">
        <v>24</v>
      </c>
      <c r="D61" t="s">
        <v>269</v>
      </c>
      <c r="F61" t="s">
        <v>4</v>
      </c>
    </row>
    <row r="62" spans="1:6" ht="12.75">
      <c r="A62" t="s">
        <v>23</v>
      </c>
      <c r="B62">
        <v>1</v>
      </c>
      <c r="C62" t="s">
        <v>24</v>
      </c>
      <c r="D62" t="s">
        <v>269</v>
      </c>
      <c r="E62" t="s">
        <v>218</v>
      </c>
      <c r="F62" t="s">
        <v>4</v>
      </c>
    </row>
    <row r="63" spans="1:6" ht="12.75">
      <c r="A63" t="s">
        <v>23</v>
      </c>
      <c r="B63">
        <v>2</v>
      </c>
      <c r="C63" t="s">
        <v>24</v>
      </c>
      <c r="D63" t="s">
        <v>315</v>
      </c>
      <c r="E63" t="s">
        <v>215</v>
      </c>
      <c r="F63" t="s">
        <v>333</v>
      </c>
    </row>
    <row r="64" spans="1:6" ht="12.75">
      <c r="A64" t="s">
        <v>23</v>
      </c>
      <c r="B64">
        <v>1</v>
      </c>
      <c r="C64" t="s">
        <v>24</v>
      </c>
      <c r="D64" t="s">
        <v>315</v>
      </c>
      <c r="E64" t="s">
        <v>218</v>
      </c>
      <c r="F64" t="s">
        <v>4</v>
      </c>
    </row>
    <row r="65" spans="1:6" ht="12.75">
      <c r="A65" t="s">
        <v>23</v>
      </c>
      <c r="B65">
        <v>2</v>
      </c>
      <c r="C65" t="s">
        <v>24</v>
      </c>
      <c r="D65" t="s">
        <v>315</v>
      </c>
      <c r="E65" t="s">
        <v>215</v>
      </c>
      <c r="F65" t="s">
        <v>4</v>
      </c>
    </row>
    <row r="66" spans="1:6" ht="12.75">
      <c r="A66" t="s">
        <v>25</v>
      </c>
      <c r="B66">
        <v>1</v>
      </c>
      <c r="C66" t="s">
        <v>316</v>
      </c>
      <c r="D66" t="s">
        <v>270</v>
      </c>
      <c r="E66" t="s">
        <v>215</v>
      </c>
      <c r="F66" t="s">
        <v>4</v>
      </c>
    </row>
    <row r="67" spans="1:6" ht="12.75">
      <c r="A67" t="s">
        <v>25</v>
      </c>
      <c r="B67">
        <v>2</v>
      </c>
      <c r="C67" t="s">
        <v>316</v>
      </c>
      <c r="D67" t="s">
        <v>270</v>
      </c>
      <c r="E67" t="s">
        <v>215</v>
      </c>
      <c r="F67" t="s">
        <v>4</v>
      </c>
    </row>
    <row r="68" spans="1:6" ht="12.75">
      <c r="A68" t="s">
        <v>25</v>
      </c>
      <c r="B68">
        <v>1</v>
      </c>
      <c r="C68" t="s">
        <v>231</v>
      </c>
      <c r="D68" t="s">
        <v>270</v>
      </c>
      <c r="E68" t="s">
        <v>215</v>
      </c>
      <c r="F68" t="s">
        <v>4</v>
      </c>
    </row>
    <row r="69" spans="1:6" ht="12.75">
      <c r="A69" t="s">
        <v>25</v>
      </c>
      <c r="B69">
        <v>1</v>
      </c>
      <c r="C69" t="s">
        <v>231</v>
      </c>
      <c r="D69" t="s">
        <v>270</v>
      </c>
      <c r="E69" t="s">
        <v>215</v>
      </c>
      <c r="F69" t="s">
        <v>333</v>
      </c>
    </row>
    <row r="70" spans="1:6" ht="12.75">
      <c r="A70" t="s">
        <v>25</v>
      </c>
      <c r="B70">
        <v>1</v>
      </c>
      <c r="C70" t="s">
        <v>231</v>
      </c>
      <c r="D70" t="s">
        <v>270</v>
      </c>
      <c r="E70" t="s">
        <v>215</v>
      </c>
      <c r="F70" t="s">
        <v>4</v>
      </c>
    </row>
    <row r="71" spans="1:6" ht="12.75">
      <c r="A71" t="s">
        <v>25</v>
      </c>
      <c r="B71">
        <v>1</v>
      </c>
      <c r="C71" t="s">
        <v>231</v>
      </c>
      <c r="D71" t="s">
        <v>270</v>
      </c>
      <c r="E71" t="s">
        <v>232</v>
      </c>
      <c r="F71" t="s">
        <v>4</v>
      </c>
    </row>
    <row r="72" spans="1:6" ht="12.75">
      <c r="A72" t="s">
        <v>25</v>
      </c>
      <c r="B72">
        <v>1</v>
      </c>
      <c r="C72" t="s">
        <v>231</v>
      </c>
      <c r="D72" t="s">
        <v>270</v>
      </c>
      <c r="E72" t="s">
        <v>218</v>
      </c>
      <c r="F72" t="s">
        <v>4</v>
      </c>
    </row>
    <row r="73" spans="1:6" ht="12.75">
      <c r="A73" t="s">
        <v>25</v>
      </c>
      <c r="B73">
        <v>2</v>
      </c>
      <c r="C73" t="s">
        <v>231</v>
      </c>
      <c r="D73" t="s">
        <v>270</v>
      </c>
      <c r="E73" t="s">
        <v>215</v>
      </c>
      <c r="F73" t="s">
        <v>4</v>
      </c>
    </row>
    <row r="74" spans="1:6" ht="12.75">
      <c r="A74" t="s">
        <v>25</v>
      </c>
      <c r="B74">
        <v>1</v>
      </c>
      <c r="C74" t="s">
        <v>231</v>
      </c>
      <c r="D74" t="s">
        <v>270</v>
      </c>
      <c r="E74" t="s">
        <v>215</v>
      </c>
      <c r="F74" t="s">
        <v>4</v>
      </c>
    </row>
    <row r="75" spans="1:6" ht="12.75">
      <c r="A75" t="s">
        <v>25</v>
      </c>
      <c r="B75">
        <v>1</v>
      </c>
      <c r="C75" t="s">
        <v>231</v>
      </c>
      <c r="D75" t="s">
        <v>270</v>
      </c>
      <c r="E75" t="s">
        <v>218</v>
      </c>
      <c r="F75" t="s">
        <v>4</v>
      </c>
    </row>
    <row r="76" spans="1:6" ht="12.75">
      <c r="A76" t="s">
        <v>25</v>
      </c>
      <c r="B76">
        <v>1</v>
      </c>
      <c r="C76" t="s">
        <v>231</v>
      </c>
      <c r="D76" t="s">
        <v>270</v>
      </c>
      <c r="E76" t="s">
        <v>215</v>
      </c>
      <c r="F76" t="s">
        <v>4</v>
      </c>
    </row>
    <row r="77" spans="1:6" ht="12.75">
      <c r="A77" t="s">
        <v>25</v>
      </c>
      <c r="B77">
        <v>1</v>
      </c>
      <c r="C77" t="s">
        <v>231</v>
      </c>
      <c r="D77" t="s">
        <v>270</v>
      </c>
      <c r="E77" t="s">
        <v>249</v>
      </c>
      <c r="F77" t="s">
        <v>4</v>
      </c>
    </row>
    <row r="78" spans="1:6" ht="12.75">
      <c r="A78" t="s">
        <v>25</v>
      </c>
      <c r="B78">
        <v>1</v>
      </c>
      <c r="C78" t="s">
        <v>231</v>
      </c>
      <c r="D78" t="s">
        <v>270</v>
      </c>
      <c r="E78" t="s">
        <v>215</v>
      </c>
      <c r="F78" t="s">
        <v>4</v>
      </c>
    </row>
    <row r="79" spans="1:6" ht="12.75">
      <c r="A79" t="s">
        <v>25</v>
      </c>
      <c r="B79">
        <v>1</v>
      </c>
      <c r="C79" t="s">
        <v>231</v>
      </c>
      <c r="D79" t="s">
        <v>270</v>
      </c>
      <c r="E79" t="s">
        <v>215</v>
      </c>
      <c r="F79" t="s">
        <v>4</v>
      </c>
    </row>
    <row r="80" spans="1:6" ht="12.75">
      <c r="A80" t="s">
        <v>25</v>
      </c>
      <c r="B80">
        <v>1</v>
      </c>
      <c r="C80" t="s">
        <v>231</v>
      </c>
      <c r="D80" t="s">
        <v>270</v>
      </c>
      <c r="E80" t="s">
        <v>215</v>
      </c>
      <c r="F80" t="s">
        <v>4</v>
      </c>
    </row>
    <row r="81" spans="1:6" ht="12.75">
      <c r="A81" t="s">
        <v>25</v>
      </c>
      <c r="B81">
        <v>1</v>
      </c>
      <c r="C81" t="s">
        <v>231</v>
      </c>
      <c r="D81" t="s">
        <v>270</v>
      </c>
      <c r="E81" t="s">
        <v>215</v>
      </c>
      <c r="F81" t="s">
        <v>4</v>
      </c>
    </row>
    <row r="82" spans="1:6" ht="12.75">
      <c r="A82" t="s">
        <v>25</v>
      </c>
      <c r="B82">
        <v>1</v>
      </c>
      <c r="C82" t="s">
        <v>231</v>
      </c>
      <c r="D82" t="s">
        <v>270</v>
      </c>
      <c r="E82" t="s">
        <v>218</v>
      </c>
      <c r="F82" t="s">
        <v>4</v>
      </c>
    </row>
    <row r="83" spans="1:6" ht="12.75">
      <c r="A83" t="s">
        <v>25</v>
      </c>
      <c r="B83">
        <v>5</v>
      </c>
      <c r="C83" t="s">
        <v>231</v>
      </c>
      <c r="D83" t="s">
        <v>270</v>
      </c>
      <c r="F83" t="s">
        <v>4</v>
      </c>
    </row>
    <row r="84" spans="1:6" ht="12.75">
      <c r="A84" t="s">
        <v>25</v>
      </c>
      <c r="B84">
        <v>2</v>
      </c>
      <c r="C84" t="s">
        <v>231</v>
      </c>
      <c r="D84" t="s">
        <v>270</v>
      </c>
      <c r="E84" t="s">
        <v>215</v>
      </c>
      <c r="F84" t="s">
        <v>4</v>
      </c>
    </row>
    <row r="85" spans="1:6" ht="12.75">
      <c r="A85" t="s">
        <v>25</v>
      </c>
      <c r="B85">
        <v>1</v>
      </c>
      <c r="C85" t="s">
        <v>234</v>
      </c>
      <c r="D85" t="s">
        <v>270</v>
      </c>
      <c r="E85" t="s">
        <v>218</v>
      </c>
      <c r="F85" t="s">
        <v>4</v>
      </c>
    </row>
    <row r="86" spans="1:6" ht="12.75">
      <c r="A86" t="s">
        <v>25</v>
      </c>
      <c r="B86">
        <v>1</v>
      </c>
      <c r="C86" t="s">
        <v>234</v>
      </c>
      <c r="D86" t="s">
        <v>270</v>
      </c>
      <c r="E86" t="s">
        <v>215</v>
      </c>
      <c r="F86" t="s">
        <v>4</v>
      </c>
    </row>
    <row r="87" spans="1:6" ht="12.75">
      <c r="A87" t="s">
        <v>25</v>
      </c>
      <c r="B87">
        <v>1</v>
      </c>
      <c r="C87" t="s">
        <v>234</v>
      </c>
      <c r="D87" t="s">
        <v>270</v>
      </c>
      <c r="E87" t="s">
        <v>215</v>
      </c>
      <c r="F87" t="s">
        <v>4</v>
      </c>
    </row>
    <row r="88" spans="1:6" ht="12.75">
      <c r="A88" t="s">
        <v>25</v>
      </c>
      <c r="B88">
        <v>2</v>
      </c>
      <c r="C88" t="s">
        <v>234</v>
      </c>
      <c r="D88" t="s">
        <v>270</v>
      </c>
      <c r="E88" t="s">
        <v>215</v>
      </c>
      <c r="F88" t="s">
        <v>4</v>
      </c>
    </row>
    <row r="89" spans="1:6" ht="12.75">
      <c r="A89" t="s">
        <v>25</v>
      </c>
      <c r="B89">
        <v>1</v>
      </c>
      <c r="C89" t="s">
        <v>234</v>
      </c>
      <c r="D89" t="s">
        <v>270</v>
      </c>
      <c r="E89" t="s">
        <v>215</v>
      </c>
      <c r="F89" t="s">
        <v>333</v>
      </c>
    </row>
    <row r="90" spans="1:6" ht="12.75">
      <c r="A90" t="s">
        <v>25</v>
      </c>
      <c r="B90">
        <v>1</v>
      </c>
      <c r="C90" t="s">
        <v>234</v>
      </c>
      <c r="D90" t="s">
        <v>270</v>
      </c>
      <c r="F90" t="s">
        <v>4</v>
      </c>
    </row>
    <row r="91" spans="1:6" ht="12.75">
      <c r="A91" t="s">
        <v>25</v>
      </c>
      <c r="B91">
        <v>1</v>
      </c>
      <c r="C91" t="s">
        <v>234</v>
      </c>
      <c r="D91" t="s">
        <v>270</v>
      </c>
      <c r="E91" t="s">
        <v>215</v>
      </c>
      <c r="F91" t="s">
        <v>4</v>
      </c>
    </row>
    <row r="92" spans="1:6" ht="12.75">
      <c r="A92" t="s">
        <v>30</v>
      </c>
      <c r="B92">
        <v>1</v>
      </c>
      <c r="C92" t="s">
        <v>31</v>
      </c>
      <c r="D92" t="s">
        <v>287</v>
      </c>
      <c r="E92" t="s">
        <v>218</v>
      </c>
      <c r="F92" t="s">
        <v>339</v>
      </c>
    </row>
    <row r="93" spans="1:6" ht="12.75">
      <c r="A93" t="s">
        <v>30</v>
      </c>
      <c r="B93">
        <v>1</v>
      </c>
      <c r="C93" t="s">
        <v>31</v>
      </c>
      <c r="D93" t="s">
        <v>272</v>
      </c>
      <c r="E93" t="s">
        <v>218</v>
      </c>
      <c r="F93" t="s">
        <v>333</v>
      </c>
    </row>
    <row r="94" spans="1:6" ht="12.75">
      <c r="A94" t="s">
        <v>30</v>
      </c>
      <c r="B94">
        <v>1</v>
      </c>
      <c r="C94" t="s">
        <v>31</v>
      </c>
      <c r="D94" t="s">
        <v>439</v>
      </c>
      <c r="E94" t="s">
        <v>218</v>
      </c>
      <c r="F94" t="s">
        <v>4</v>
      </c>
    </row>
    <row r="95" spans="1:6" ht="12.75">
      <c r="A95" t="s">
        <v>30</v>
      </c>
      <c r="B95">
        <v>1</v>
      </c>
      <c r="C95" t="s">
        <v>31</v>
      </c>
      <c r="D95" t="s">
        <v>440</v>
      </c>
      <c r="E95" t="s">
        <v>215</v>
      </c>
      <c r="F95" t="s">
        <v>4</v>
      </c>
    </row>
    <row r="96" spans="1:6" ht="12.75">
      <c r="A96" t="s">
        <v>30</v>
      </c>
      <c r="B96">
        <v>1</v>
      </c>
      <c r="C96" t="s">
        <v>31</v>
      </c>
      <c r="D96" t="s">
        <v>285</v>
      </c>
      <c r="E96" t="s">
        <v>215</v>
      </c>
      <c r="F96" t="s">
        <v>4</v>
      </c>
    </row>
    <row r="97" spans="1:6" ht="12.75">
      <c r="A97" t="s">
        <v>30</v>
      </c>
      <c r="B97">
        <v>1</v>
      </c>
      <c r="C97" t="s">
        <v>31</v>
      </c>
      <c r="D97" t="s">
        <v>441</v>
      </c>
      <c r="E97" t="s">
        <v>215</v>
      </c>
      <c r="F97" t="s">
        <v>4</v>
      </c>
    </row>
    <row r="98" spans="1:6" ht="12.75">
      <c r="A98" t="s">
        <v>30</v>
      </c>
      <c r="B98">
        <v>1</v>
      </c>
      <c r="C98" t="s">
        <v>31</v>
      </c>
      <c r="D98" t="s">
        <v>342</v>
      </c>
      <c r="E98" t="s">
        <v>215</v>
      </c>
      <c r="F98" t="s">
        <v>339</v>
      </c>
    </row>
    <row r="99" spans="1:6" ht="12.75">
      <c r="A99" t="s">
        <v>30</v>
      </c>
      <c r="B99">
        <v>1</v>
      </c>
      <c r="C99" t="s">
        <v>31</v>
      </c>
      <c r="E99" t="s">
        <v>218</v>
      </c>
      <c r="F99" t="s">
        <v>4</v>
      </c>
    </row>
    <row r="100" spans="1:6" ht="12.75">
      <c r="A100" t="s">
        <v>30</v>
      </c>
      <c r="B100">
        <v>1</v>
      </c>
      <c r="C100" t="s">
        <v>32</v>
      </c>
      <c r="D100" t="s">
        <v>285</v>
      </c>
      <c r="E100" t="s">
        <v>218</v>
      </c>
      <c r="F100" t="s">
        <v>4</v>
      </c>
    </row>
    <row r="101" spans="1:6" ht="12.75">
      <c r="A101" t="s">
        <v>30</v>
      </c>
      <c r="B101">
        <v>1</v>
      </c>
      <c r="C101" t="s">
        <v>33</v>
      </c>
      <c r="D101" t="s">
        <v>419</v>
      </c>
      <c r="E101" t="s">
        <v>215</v>
      </c>
      <c r="F101" t="s">
        <v>4</v>
      </c>
    </row>
    <row r="102" spans="1:6" ht="12.75">
      <c r="A102" t="s">
        <v>30</v>
      </c>
      <c r="B102">
        <v>1</v>
      </c>
      <c r="C102" t="s">
        <v>33</v>
      </c>
      <c r="D102" t="s">
        <v>325</v>
      </c>
      <c r="E102" t="s">
        <v>232</v>
      </c>
      <c r="F102" t="s">
        <v>4</v>
      </c>
    </row>
    <row r="103" spans="1:6" ht="12.75">
      <c r="A103" t="s">
        <v>30</v>
      </c>
      <c r="B103">
        <v>1</v>
      </c>
      <c r="C103" t="s">
        <v>33</v>
      </c>
      <c r="D103" t="s">
        <v>344</v>
      </c>
      <c r="E103" t="s">
        <v>215</v>
      </c>
      <c r="F103" t="s">
        <v>339</v>
      </c>
    </row>
    <row r="104" spans="1:6" ht="12.75">
      <c r="A104" t="s">
        <v>30</v>
      </c>
      <c r="B104">
        <v>1</v>
      </c>
      <c r="C104" t="s">
        <v>33</v>
      </c>
      <c r="D104" t="s">
        <v>442</v>
      </c>
      <c r="E104" t="s">
        <v>218</v>
      </c>
      <c r="F104" t="s">
        <v>4</v>
      </c>
    </row>
    <row r="105" spans="1:6" ht="12.75">
      <c r="A105" t="s">
        <v>30</v>
      </c>
      <c r="B105">
        <v>1</v>
      </c>
      <c r="C105" t="s">
        <v>33</v>
      </c>
      <c r="D105" t="s">
        <v>442</v>
      </c>
      <c r="E105" t="s">
        <v>249</v>
      </c>
      <c r="F105" t="s">
        <v>4</v>
      </c>
    </row>
    <row r="106" spans="1:6" ht="12.75">
      <c r="A106" t="s">
        <v>30</v>
      </c>
      <c r="B106">
        <v>1</v>
      </c>
      <c r="C106" t="s">
        <v>33</v>
      </c>
      <c r="D106" t="s">
        <v>321</v>
      </c>
      <c r="E106" t="s">
        <v>215</v>
      </c>
      <c r="F106" t="s">
        <v>4</v>
      </c>
    </row>
    <row r="107" spans="1:6" ht="12.75">
      <c r="A107" t="s">
        <v>30</v>
      </c>
      <c r="B107">
        <v>1</v>
      </c>
      <c r="C107" t="s">
        <v>33</v>
      </c>
      <c r="D107" t="s">
        <v>343</v>
      </c>
      <c r="E107" t="s">
        <v>218</v>
      </c>
      <c r="F107" t="s">
        <v>339</v>
      </c>
    </row>
    <row r="108" spans="1:6" ht="12.75">
      <c r="A108" t="s">
        <v>30</v>
      </c>
      <c r="B108">
        <v>2</v>
      </c>
      <c r="C108" t="s">
        <v>33</v>
      </c>
      <c r="D108" t="s">
        <v>343</v>
      </c>
      <c r="E108" t="s">
        <v>218</v>
      </c>
      <c r="F108" t="s">
        <v>4</v>
      </c>
    </row>
    <row r="109" spans="1:6" ht="12.75">
      <c r="A109" t="s">
        <v>30</v>
      </c>
      <c r="B109">
        <v>1</v>
      </c>
      <c r="C109" t="s">
        <v>33</v>
      </c>
      <c r="D109" t="s">
        <v>263</v>
      </c>
      <c r="E109" t="s">
        <v>218</v>
      </c>
      <c r="F109" t="s">
        <v>4</v>
      </c>
    </row>
    <row r="110" spans="1:6" ht="12.75">
      <c r="A110" t="s">
        <v>30</v>
      </c>
      <c r="B110">
        <v>1</v>
      </c>
      <c r="C110" t="s">
        <v>33</v>
      </c>
      <c r="D110" t="s">
        <v>315</v>
      </c>
      <c r="E110" t="s">
        <v>232</v>
      </c>
      <c r="F110" t="s">
        <v>4</v>
      </c>
    </row>
    <row r="111" spans="1:6" ht="12.75">
      <c r="A111" t="s">
        <v>30</v>
      </c>
      <c r="B111">
        <v>2</v>
      </c>
      <c r="C111" t="s">
        <v>33</v>
      </c>
      <c r="D111" t="s">
        <v>315</v>
      </c>
      <c r="E111" t="s">
        <v>215</v>
      </c>
      <c r="F111" t="s">
        <v>4</v>
      </c>
    </row>
    <row r="112" spans="1:6" ht="12.75">
      <c r="A112" t="s">
        <v>30</v>
      </c>
      <c r="B112">
        <v>1</v>
      </c>
      <c r="C112" t="s">
        <v>34</v>
      </c>
      <c r="D112" t="s">
        <v>443</v>
      </c>
      <c r="E112" t="s">
        <v>232</v>
      </c>
      <c r="F112" t="s">
        <v>4</v>
      </c>
    </row>
    <row r="113" spans="1:6" ht="12.75">
      <c r="A113" t="s">
        <v>30</v>
      </c>
      <c r="B113">
        <v>1</v>
      </c>
      <c r="C113" t="s">
        <v>34</v>
      </c>
      <c r="D113" t="s">
        <v>275</v>
      </c>
      <c r="E113" t="s">
        <v>232</v>
      </c>
      <c r="F113" t="s">
        <v>339</v>
      </c>
    </row>
    <row r="114" spans="1:6" ht="12.75">
      <c r="A114" t="s">
        <v>30</v>
      </c>
      <c r="B114">
        <v>1</v>
      </c>
      <c r="C114" t="s">
        <v>34</v>
      </c>
      <c r="D114" t="s">
        <v>275</v>
      </c>
      <c r="E114" t="s">
        <v>232</v>
      </c>
      <c r="F114" t="s">
        <v>4</v>
      </c>
    </row>
    <row r="115" spans="1:6" ht="12.75">
      <c r="A115" t="s">
        <v>30</v>
      </c>
      <c r="B115">
        <v>1</v>
      </c>
      <c r="C115" t="s">
        <v>34</v>
      </c>
      <c r="D115" t="s">
        <v>337</v>
      </c>
      <c r="E115" t="s">
        <v>215</v>
      </c>
      <c r="F115" t="s">
        <v>333</v>
      </c>
    </row>
    <row r="116" spans="1:6" ht="12.75">
      <c r="A116" t="s">
        <v>30</v>
      </c>
      <c r="B116">
        <v>1</v>
      </c>
      <c r="C116" t="s">
        <v>34</v>
      </c>
      <c r="D116" t="s">
        <v>337</v>
      </c>
      <c r="E116" t="s">
        <v>215</v>
      </c>
      <c r="F116" t="s">
        <v>339</v>
      </c>
    </row>
    <row r="117" spans="1:6" ht="12.75">
      <c r="A117" t="s">
        <v>30</v>
      </c>
      <c r="B117">
        <v>1</v>
      </c>
      <c r="C117" t="s">
        <v>34</v>
      </c>
      <c r="D117" t="s">
        <v>346</v>
      </c>
      <c r="E117" t="s">
        <v>215</v>
      </c>
      <c r="F117" t="s">
        <v>339</v>
      </c>
    </row>
    <row r="118" spans="1:6" ht="12.75">
      <c r="A118" t="s">
        <v>30</v>
      </c>
      <c r="B118">
        <v>2</v>
      </c>
      <c r="C118" t="s">
        <v>34</v>
      </c>
      <c r="D118" t="s">
        <v>282</v>
      </c>
      <c r="E118" t="s">
        <v>215</v>
      </c>
      <c r="F118" t="s">
        <v>4</v>
      </c>
    </row>
    <row r="119" spans="1:6" ht="12.75">
      <c r="A119" t="s">
        <v>30</v>
      </c>
      <c r="B119">
        <v>1</v>
      </c>
      <c r="C119" t="s">
        <v>34</v>
      </c>
      <c r="D119" t="s">
        <v>325</v>
      </c>
      <c r="E119" t="s">
        <v>232</v>
      </c>
      <c r="F119" t="s">
        <v>4</v>
      </c>
    </row>
    <row r="120" spans="1:6" ht="12.75">
      <c r="A120" t="s">
        <v>30</v>
      </c>
      <c r="B120">
        <v>1</v>
      </c>
      <c r="C120" t="s">
        <v>34</v>
      </c>
      <c r="D120" t="s">
        <v>288</v>
      </c>
      <c r="E120" t="s">
        <v>218</v>
      </c>
      <c r="F120" t="s">
        <v>4</v>
      </c>
    </row>
    <row r="121" spans="1:6" ht="12.75">
      <c r="A121" t="s">
        <v>30</v>
      </c>
      <c r="B121">
        <v>1</v>
      </c>
      <c r="C121" t="s">
        <v>34</v>
      </c>
      <c r="D121" t="s">
        <v>267</v>
      </c>
      <c r="E121" t="s">
        <v>249</v>
      </c>
      <c r="F121" t="s">
        <v>339</v>
      </c>
    </row>
    <row r="122" spans="1:6" ht="12.75">
      <c r="A122" t="s">
        <v>30</v>
      </c>
      <c r="B122">
        <v>2</v>
      </c>
      <c r="C122" t="s">
        <v>34</v>
      </c>
      <c r="D122" t="s">
        <v>267</v>
      </c>
      <c r="E122" t="s">
        <v>249</v>
      </c>
      <c r="F122" t="s">
        <v>4</v>
      </c>
    </row>
    <row r="123" spans="1:6" ht="12.75">
      <c r="A123" t="s">
        <v>30</v>
      </c>
      <c r="B123">
        <v>2</v>
      </c>
      <c r="C123" t="s">
        <v>34</v>
      </c>
      <c r="D123" t="s">
        <v>347</v>
      </c>
      <c r="E123" t="s">
        <v>215</v>
      </c>
      <c r="F123" t="s">
        <v>339</v>
      </c>
    </row>
    <row r="124" spans="1:6" ht="12.75">
      <c r="A124" t="s">
        <v>30</v>
      </c>
      <c r="B124">
        <v>1</v>
      </c>
      <c r="C124" t="s">
        <v>34</v>
      </c>
      <c r="D124" t="s">
        <v>369</v>
      </c>
      <c r="E124" t="s">
        <v>215</v>
      </c>
      <c r="F124" t="s">
        <v>4</v>
      </c>
    </row>
    <row r="125" spans="1:6" ht="12.75">
      <c r="A125" t="s">
        <v>30</v>
      </c>
      <c r="B125">
        <v>1</v>
      </c>
      <c r="C125" t="s">
        <v>34</v>
      </c>
      <c r="D125" t="s">
        <v>444</v>
      </c>
      <c r="E125" t="s">
        <v>232</v>
      </c>
      <c r="F125" t="s">
        <v>4</v>
      </c>
    </row>
    <row r="126" spans="1:6" ht="12.75">
      <c r="A126" t="s">
        <v>30</v>
      </c>
      <c r="B126">
        <v>1</v>
      </c>
      <c r="C126" t="s">
        <v>34</v>
      </c>
      <c r="D126" t="s">
        <v>447</v>
      </c>
      <c r="E126" t="s">
        <v>218</v>
      </c>
      <c r="F126" t="s">
        <v>4</v>
      </c>
    </row>
    <row r="127" spans="1:6" ht="12.75">
      <c r="A127" t="s">
        <v>30</v>
      </c>
      <c r="B127">
        <v>3</v>
      </c>
      <c r="C127" t="s">
        <v>34</v>
      </c>
      <c r="D127" t="s">
        <v>448</v>
      </c>
      <c r="E127" t="s">
        <v>218</v>
      </c>
      <c r="F127" t="s">
        <v>4</v>
      </c>
    </row>
    <row r="128" spans="1:6" ht="12.75">
      <c r="A128" t="s">
        <v>30</v>
      </c>
      <c r="B128">
        <v>1</v>
      </c>
      <c r="C128" t="s">
        <v>34</v>
      </c>
      <c r="D128" t="s">
        <v>449</v>
      </c>
      <c r="E128" t="s">
        <v>218</v>
      </c>
      <c r="F128" t="s">
        <v>4</v>
      </c>
    </row>
    <row r="129" spans="1:6" ht="12.75">
      <c r="A129" t="s">
        <v>30</v>
      </c>
      <c r="B129">
        <v>1</v>
      </c>
      <c r="C129" t="s">
        <v>34</v>
      </c>
      <c r="D129" t="s">
        <v>451</v>
      </c>
      <c r="E129" t="s">
        <v>249</v>
      </c>
      <c r="F129" t="s">
        <v>4</v>
      </c>
    </row>
    <row r="130" spans="1:6" ht="12.75">
      <c r="A130" t="s">
        <v>30</v>
      </c>
      <c r="B130">
        <v>1</v>
      </c>
      <c r="C130" t="s">
        <v>34</v>
      </c>
      <c r="D130" t="s">
        <v>280</v>
      </c>
      <c r="E130" t="s">
        <v>215</v>
      </c>
      <c r="F130" t="s">
        <v>4</v>
      </c>
    </row>
    <row r="131" spans="1:6" ht="12.75">
      <c r="A131" t="s">
        <v>30</v>
      </c>
      <c r="B131">
        <v>1</v>
      </c>
      <c r="C131" t="s">
        <v>34</v>
      </c>
      <c r="D131" t="s">
        <v>445</v>
      </c>
      <c r="E131" t="s">
        <v>232</v>
      </c>
      <c r="F131" t="s">
        <v>4</v>
      </c>
    </row>
    <row r="132" spans="1:6" ht="12.75">
      <c r="A132" t="s">
        <v>30</v>
      </c>
      <c r="B132">
        <v>4</v>
      </c>
      <c r="C132" t="s">
        <v>34</v>
      </c>
      <c r="D132" t="s">
        <v>446</v>
      </c>
      <c r="E132" t="s">
        <v>232</v>
      </c>
      <c r="F132" t="s">
        <v>4</v>
      </c>
    </row>
    <row r="133" spans="1:6" ht="12.75">
      <c r="A133" t="s">
        <v>30</v>
      </c>
      <c r="B133">
        <v>1</v>
      </c>
      <c r="C133" t="s">
        <v>34</v>
      </c>
      <c r="D133" t="s">
        <v>292</v>
      </c>
      <c r="E133" t="s">
        <v>218</v>
      </c>
      <c r="F133" t="s">
        <v>4</v>
      </c>
    </row>
    <row r="134" spans="1:6" ht="12.75">
      <c r="A134" t="s">
        <v>30</v>
      </c>
      <c r="B134">
        <v>1</v>
      </c>
      <c r="C134" t="s">
        <v>34</v>
      </c>
      <c r="D134" t="s">
        <v>345</v>
      </c>
      <c r="E134" t="s">
        <v>218</v>
      </c>
      <c r="F134" t="s">
        <v>339</v>
      </c>
    </row>
    <row r="135" spans="1:6" ht="12.75">
      <c r="A135" t="s">
        <v>30</v>
      </c>
      <c r="B135">
        <v>1</v>
      </c>
      <c r="C135" t="s">
        <v>34</v>
      </c>
      <c r="D135" t="s">
        <v>345</v>
      </c>
      <c r="E135" t="s">
        <v>215</v>
      </c>
      <c r="F135" t="s">
        <v>339</v>
      </c>
    </row>
    <row r="136" spans="1:6" ht="12.75">
      <c r="A136" t="s">
        <v>30</v>
      </c>
      <c r="B136">
        <v>1</v>
      </c>
      <c r="C136" t="s">
        <v>34</v>
      </c>
      <c r="D136" t="s">
        <v>345</v>
      </c>
      <c r="E136" t="s">
        <v>218</v>
      </c>
      <c r="F136" t="s">
        <v>4</v>
      </c>
    </row>
    <row r="137" spans="1:6" ht="12.75">
      <c r="A137" t="s">
        <v>30</v>
      </c>
      <c r="B137">
        <v>1</v>
      </c>
      <c r="C137" t="s">
        <v>34</v>
      </c>
      <c r="D137" t="s">
        <v>336</v>
      </c>
      <c r="E137" t="s">
        <v>218</v>
      </c>
      <c r="F137" t="s">
        <v>339</v>
      </c>
    </row>
    <row r="138" spans="1:6" ht="12.75">
      <c r="A138" t="s">
        <v>30</v>
      </c>
      <c r="B138">
        <v>1</v>
      </c>
      <c r="C138" t="s">
        <v>34</v>
      </c>
      <c r="D138" t="s">
        <v>338</v>
      </c>
      <c r="E138" t="s">
        <v>249</v>
      </c>
      <c r="F138" t="s">
        <v>333</v>
      </c>
    </row>
    <row r="139" spans="1:6" ht="12.75">
      <c r="A139" t="s">
        <v>30</v>
      </c>
      <c r="B139">
        <v>1</v>
      </c>
      <c r="C139" t="s">
        <v>34</v>
      </c>
      <c r="D139" t="s">
        <v>322</v>
      </c>
      <c r="E139" t="s">
        <v>232</v>
      </c>
      <c r="F139" t="s">
        <v>4</v>
      </c>
    </row>
    <row r="140" spans="1:6" ht="12.75">
      <c r="A140" t="s">
        <v>30</v>
      </c>
      <c r="B140">
        <v>2</v>
      </c>
      <c r="C140" t="s">
        <v>34</v>
      </c>
      <c r="D140" t="s">
        <v>343</v>
      </c>
      <c r="E140" t="s">
        <v>218</v>
      </c>
      <c r="F140" t="s">
        <v>4</v>
      </c>
    </row>
    <row r="141" spans="1:6" ht="12.75">
      <c r="A141" t="s">
        <v>30</v>
      </c>
      <c r="B141">
        <v>1</v>
      </c>
      <c r="C141" t="s">
        <v>34</v>
      </c>
      <c r="D141" t="s">
        <v>263</v>
      </c>
      <c r="E141" t="s">
        <v>218</v>
      </c>
      <c r="F141" t="s">
        <v>333</v>
      </c>
    </row>
    <row r="142" spans="1:6" ht="12.75">
      <c r="A142" t="s">
        <v>30</v>
      </c>
      <c r="B142">
        <v>1</v>
      </c>
      <c r="C142" t="s">
        <v>34</v>
      </c>
      <c r="D142" t="s">
        <v>450</v>
      </c>
      <c r="E142" t="s">
        <v>218</v>
      </c>
      <c r="F142" t="s">
        <v>4</v>
      </c>
    </row>
    <row r="143" spans="1:6" ht="12.75">
      <c r="A143" t="s">
        <v>30</v>
      </c>
      <c r="B143">
        <v>1</v>
      </c>
      <c r="C143" t="s">
        <v>34</v>
      </c>
      <c r="D143" t="s">
        <v>315</v>
      </c>
      <c r="E143" t="s">
        <v>215</v>
      </c>
      <c r="F143" t="s">
        <v>4</v>
      </c>
    </row>
    <row r="144" spans="1:6" ht="12.75">
      <c r="A144" t="s">
        <v>30</v>
      </c>
      <c r="B144">
        <v>1</v>
      </c>
      <c r="C144" t="s">
        <v>35</v>
      </c>
      <c r="D144" t="s">
        <v>282</v>
      </c>
      <c r="E144" t="s">
        <v>218</v>
      </c>
      <c r="F144" t="s">
        <v>4</v>
      </c>
    </row>
    <row r="145" spans="1:6" ht="12.75">
      <c r="A145" t="s">
        <v>30</v>
      </c>
      <c r="B145">
        <v>1</v>
      </c>
      <c r="C145" t="s">
        <v>35</v>
      </c>
      <c r="D145" t="s">
        <v>318</v>
      </c>
      <c r="E145" t="s">
        <v>218</v>
      </c>
      <c r="F145" t="s">
        <v>339</v>
      </c>
    </row>
    <row r="146" spans="1:6" ht="12.75">
      <c r="A146" t="s">
        <v>30</v>
      </c>
      <c r="B146">
        <v>1</v>
      </c>
      <c r="C146" t="s">
        <v>35</v>
      </c>
      <c r="D146" t="s">
        <v>290</v>
      </c>
      <c r="E146" t="s">
        <v>218</v>
      </c>
      <c r="F146" t="s">
        <v>339</v>
      </c>
    </row>
    <row r="147" spans="1:6" ht="12.75">
      <c r="A147" t="s">
        <v>30</v>
      </c>
      <c r="B147">
        <v>1</v>
      </c>
      <c r="C147" t="s">
        <v>35</v>
      </c>
      <c r="D147" t="s">
        <v>285</v>
      </c>
      <c r="E147" t="s">
        <v>215</v>
      </c>
      <c r="F147" t="s">
        <v>333</v>
      </c>
    </row>
    <row r="148" spans="1:6" ht="12.75">
      <c r="A148" t="s">
        <v>30</v>
      </c>
      <c r="B148">
        <v>1</v>
      </c>
      <c r="C148" t="s">
        <v>35</v>
      </c>
      <c r="D148" t="s">
        <v>285</v>
      </c>
      <c r="E148" t="s">
        <v>215</v>
      </c>
      <c r="F148" t="s">
        <v>4</v>
      </c>
    </row>
    <row r="149" spans="1:6" ht="12.75">
      <c r="A149" t="s">
        <v>30</v>
      </c>
      <c r="B149">
        <v>1</v>
      </c>
      <c r="C149" t="s">
        <v>35</v>
      </c>
      <c r="D149" t="s">
        <v>441</v>
      </c>
      <c r="E149" t="s">
        <v>218</v>
      </c>
      <c r="F149" t="s">
        <v>4</v>
      </c>
    </row>
    <row r="150" spans="1:6" ht="12.75">
      <c r="A150" t="s">
        <v>30</v>
      </c>
      <c r="B150">
        <v>1</v>
      </c>
      <c r="C150" t="s">
        <v>36</v>
      </c>
      <c r="D150" t="s">
        <v>452</v>
      </c>
      <c r="E150" t="s">
        <v>232</v>
      </c>
      <c r="F150" t="s">
        <v>4</v>
      </c>
    </row>
    <row r="151" spans="1:6" ht="12.75">
      <c r="A151" t="s">
        <v>30</v>
      </c>
      <c r="B151">
        <v>1</v>
      </c>
      <c r="C151" t="s">
        <v>36</v>
      </c>
      <c r="D151" t="s">
        <v>453</v>
      </c>
      <c r="E151" t="s">
        <v>218</v>
      </c>
      <c r="F151" t="s">
        <v>4</v>
      </c>
    </row>
    <row r="152" spans="1:6" ht="12.75">
      <c r="A152" t="s">
        <v>30</v>
      </c>
      <c r="B152">
        <v>1</v>
      </c>
      <c r="C152" t="s">
        <v>36</v>
      </c>
      <c r="D152" t="s">
        <v>449</v>
      </c>
      <c r="E152" t="s">
        <v>218</v>
      </c>
      <c r="F152" t="s">
        <v>4</v>
      </c>
    </row>
    <row r="153" spans="1:6" ht="12.75">
      <c r="A153" t="s">
        <v>30</v>
      </c>
      <c r="B153">
        <v>2</v>
      </c>
      <c r="C153" t="s">
        <v>36</v>
      </c>
      <c r="D153" t="s">
        <v>315</v>
      </c>
      <c r="E153" t="s">
        <v>215</v>
      </c>
      <c r="F153" t="s">
        <v>4</v>
      </c>
    </row>
    <row r="154" spans="1:6" ht="12.75">
      <c r="A154" t="s">
        <v>30</v>
      </c>
      <c r="B154">
        <v>1</v>
      </c>
      <c r="C154" t="s">
        <v>36</v>
      </c>
      <c r="D154" t="s">
        <v>286</v>
      </c>
      <c r="E154" t="s">
        <v>232</v>
      </c>
      <c r="F154" t="s">
        <v>4</v>
      </c>
    </row>
    <row r="155" spans="1:6" ht="12.75">
      <c r="A155" t="s">
        <v>30</v>
      </c>
      <c r="B155">
        <v>1</v>
      </c>
      <c r="C155" t="s">
        <v>36</v>
      </c>
      <c r="E155" t="s">
        <v>218</v>
      </c>
      <c r="F155" t="s">
        <v>333</v>
      </c>
    </row>
    <row r="156" spans="1:6" ht="12.75">
      <c r="A156" t="s">
        <v>30</v>
      </c>
      <c r="B156">
        <v>1</v>
      </c>
      <c r="C156" t="s">
        <v>36</v>
      </c>
      <c r="E156" t="s">
        <v>218</v>
      </c>
      <c r="F156" t="s">
        <v>339</v>
      </c>
    </row>
    <row r="157" spans="1:6" ht="12.75">
      <c r="A157" t="s">
        <v>37</v>
      </c>
      <c r="B157">
        <v>1</v>
      </c>
      <c r="C157" t="s">
        <v>238</v>
      </c>
      <c r="D157" t="s">
        <v>263</v>
      </c>
      <c r="E157" t="s">
        <v>392</v>
      </c>
      <c r="F157" t="s">
        <v>4</v>
      </c>
    </row>
    <row r="158" spans="1:6" ht="12.75">
      <c r="A158" t="s">
        <v>37</v>
      </c>
      <c r="B158">
        <v>1</v>
      </c>
      <c r="C158" t="s">
        <v>291</v>
      </c>
      <c r="D158" t="s">
        <v>348</v>
      </c>
      <c r="F158" t="s">
        <v>339</v>
      </c>
    </row>
    <row r="159" spans="1:6" ht="12.75">
      <c r="A159" t="s">
        <v>37</v>
      </c>
      <c r="B159">
        <v>1</v>
      </c>
      <c r="C159" t="s">
        <v>291</v>
      </c>
      <c r="D159" t="s">
        <v>348</v>
      </c>
      <c r="E159" t="s">
        <v>218</v>
      </c>
      <c r="F159" t="s">
        <v>4</v>
      </c>
    </row>
    <row r="160" spans="1:6" ht="12.75">
      <c r="A160" t="s">
        <v>37</v>
      </c>
      <c r="B160">
        <v>1</v>
      </c>
      <c r="C160" t="s">
        <v>291</v>
      </c>
      <c r="D160" t="s">
        <v>420</v>
      </c>
      <c r="E160" t="s">
        <v>215</v>
      </c>
      <c r="F160" t="s">
        <v>4</v>
      </c>
    </row>
    <row r="161" spans="1:6" ht="12.75">
      <c r="A161" t="s">
        <v>39</v>
      </c>
      <c r="B161">
        <v>1</v>
      </c>
      <c r="C161" t="s">
        <v>13</v>
      </c>
      <c r="D161" t="s">
        <v>455</v>
      </c>
      <c r="E161" t="s">
        <v>218</v>
      </c>
      <c r="F161" t="s">
        <v>4</v>
      </c>
    </row>
    <row r="162" spans="1:6" ht="12.75">
      <c r="A162" t="s">
        <v>39</v>
      </c>
      <c r="B162">
        <v>1</v>
      </c>
      <c r="C162" t="s">
        <v>13</v>
      </c>
      <c r="D162" t="s">
        <v>349</v>
      </c>
      <c r="F162" t="s">
        <v>339</v>
      </c>
    </row>
    <row r="163" spans="1:6" ht="12.75">
      <c r="A163" t="s">
        <v>39</v>
      </c>
      <c r="B163">
        <v>1</v>
      </c>
      <c r="C163" t="s">
        <v>13</v>
      </c>
      <c r="D163" t="s">
        <v>403</v>
      </c>
      <c r="F163" t="s">
        <v>4</v>
      </c>
    </row>
    <row r="164" spans="1:6" ht="12.75">
      <c r="A164" t="s">
        <v>39</v>
      </c>
      <c r="B164">
        <v>1</v>
      </c>
      <c r="C164" t="s">
        <v>13</v>
      </c>
      <c r="D164" t="s">
        <v>257</v>
      </c>
      <c r="E164" t="s">
        <v>215</v>
      </c>
      <c r="F164" t="s">
        <v>4</v>
      </c>
    </row>
    <row r="165" spans="1:6" ht="12.75">
      <c r="A165" t="s">
        <v>39</v>
      </c>
      <c r="B165">
        <v>1</v>
      </c>
      <c r="C165" t="s">
        <v>13</v>
      </c>
      <c r="D165" t="s">
        <v>454</v>
      </c>
      <c r="F165" t="s">
        <v>4</v>
      </c>
    </row>
    <row r="166" spans="1:6" ht="12.75">
      <c r="A166" t="s">
        <v>39</v>
      </c>
      <c r="B166">
        <v>1</v>
      </c>
      <c r="C166" t="s">
        <v>16</v>
      </c>
      <c r="D166" t="s">
        <v>297</v>
      </c>
      <c r="F166" t="s">
        <v>4</v>
      </c>
    </row>
    <row r="167" spans="1:6" ht="12.75">
      <c r="A167" t="s">
        <v>39</v>
      </c>
      <c r="B167">
        <v>1</v>
      </c>
      <c r="C167" t="s">
        <v>16</v>
      </c>
      <c r="D167" t="s">
        <v>364</v>
      </c>
      <c r="F167" t="s">
        <v>4</v>
      </c>
    </row>
    <row r="168" spans="1:6" ht="12.75">
      <c r="A168" t="s">
        <v>39</v>
      </c>
      <c r="B168">
        <v>1</v>
      </c>
      <c r="C168" t="s">
        <v>40</v>
      </c>
      <c r="D168" t="s">
        <v>244</v>
      </c>
      <c r="E168" t="s">
        <v>218</v>
      </c>
      <c r="F168" t="s">
        <v>339</v>
      </c>
    </row>
    <row r="169" spans="1:6" ht="12.75">
      <c r="A169" t="s">
        <v>39</v>
      </c>
      <c r="B169">
        <v>4</v>
      </c>
      <c r="C169" t="s">
        <v>40</v>
      </c>
      <c r="D169" t="s">
        <v>244</v>
      </c>
      <c r="F169" t="s">
        <v>4</v>
      </c>
    </row>
    <row r="170" spans="1:6" ht="12.75">
      <c r="A170" t="s">
        <v>39</v>
      </c>
      <c r="B170">
        <v>1</v>
      </c>
      <c r="C170" t="s">
        <v>40</v>
      </c>
      <c r="D170" t="s">
        <v>244</v>
      </c>
      <c r="E170" t="s">
        <v>218</v>
      </c>
      <c r="F170" t="s">
        <v>4</v>
      </c>
    </row>
    <row r="171" spans="1:6" ht="12.75">
      <c r="A171" t="s">
        <v>39</v>
      </c>
      <c r="B171">
        <v>1</v>
      </c>
      <c r="C171" t="s">
        <v>40</v>
      </c>
      <c r="D171" t="s">
        <v>244</v>
      </c>
      <c r="E171" t="s">
        <v>215</v>
      </c>
      <c r="F171" t="s">
        <v>4</v>
      </c>
    </row>
    <row r="172" spans="1:6" ht="12.75">
      <c r="A172" t="s">
        <v>39</v>
      </c>
      <c r="B172">
        <v>1</v>
      </c>
      <c r="C172" t="s">
        <v>40</v>
      </c>
      <c r="D172" t="s">
        <v>419</v>
      </c>
      <c r="F172" t="s">
        <v>4</v>
      </c>
    </row>
    <row r="174" ht="12.75">
      <c r="B174" s="3">
        <f>SUM(B4:B173)</f>
        <v>214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April 2006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144</v>
      </c>
      <c r="C1" s="32" t="s">
        <v>70</v>
      </c>
      <c r="D1" s="34" t="s">
        <v>70</v>
      </c>
      <c r="E1" s="34" t="s">
        <v>169</v>
      </c>
      <c r="H1" s="1"/>
      <c r="I1" s="4" t="s">
        <v>176</v>
      </c>
    </row>
    <row r="2" spans="1:9" ht="12.75">
      <c r="A2" s="4" t="s">
        <v>173</v>
      </c>
      <c r="C2" s="32" t="s">
        <v>165</v>
      </c>
      <c r="D2" s="34" t="s">
        <v>167</v>
      </c>
      <c r="E2" s="34" t="s">
        <v>170</v>
      </c>
      <c r="G2" s="3" t="s">
        <v>177</v>
      </c>
      <c r="H2" s="1"/>
      <c r="I2" s="4" t="s">
        <v>116</v>
      </c>
    </row>
    <row r="3" spans="1:9" ht="12.75">
      <c r="A3" s="4" t="s">
        <v>174</v>
      </c>
      <c r="B3" s="4" t="s">
        <v>0</v>
      </c>
      <c r="C3" s="32" t="s">
        <v>166</v>
      </c>
      <c r="D3" s="34" t="s">
        <v>168</v>
      </c>
      <c r="E3" s="34" t="s">
        <v>168</v>
      </c>
      <c r="G3" s="3" t="s">
        <v>178</v>
      </c>
      <c r="H3" s="4" t="s">
        <v>115</v>
      </c>
      <c r="I3" s="33">
        <v>38808</v>
      </c>
    </row>
    <row r="4" spans="1:10" ht="12.75">
      <c r="A4" s="2" t="s">
        <v>7</v>
      </c>
      <c r="B4" t="s">
        <v>88</v>
      </c>
      <c r="C4" s="29"/>
      <c r="D4" s="31">
        <v>9</v>
      </c>
      <c r="E4" s="31">
        <f>SUM(C4+C5+C6-D4)</f>
        <v>0</v>
      </c>
      <c r="F4" t="s">
        <v>74</v>
      </c>
      <c r="G4" s="22" t="s">
        <v>179</v>
      </c>
      <c r="H4" s="1" t="s">
        <v>198</v>
      </c>
      <c r="I4" s="30"/>
      <c r="J4" t="s">
        <v>118</v>
      </c>
    </row>
    <row r="5" spans="1:10" ht="12.75">
      <c r="A5" s="2" t="s">
        <v>8</v>
      </c>
      <c r="B5" t="s">
        <v>89</v>
      </c>
      <c r="C5" s="29">
        <v>9</v>
      </c>
      <c r="D5" s="31" t="s">
        <v>209</v>
      </c>
      <c r="E5" s="31" t="s">
        <v>199</v>
      </c>
      <c r="F5" t="s">
        <v>74</v>
      </c>
      <c r="G5" s="1" t="s">
        <v>179</v>
      </c>
      <c r="H5" s="1" t="s">
        <v>42</v>
      </c>
      <c r="I5" s="30">
        <v>16232.85</v>
      </c>
      <c r="J5" t="s">
        <v>118</v>
      </c>
    </row>
    <row r="6" spans="1:10" ht="12.75">
      <c r="A6" s="2" t="s">
        <v>90</v>
      </c>
      <c r="B6" t="s">
        <v>91</v>
      </c>
      <c r="C6" s="29"/>
      <c r="D6" s="31" t="s">
        <v>209</v>
      </c>
      <c r="E6" s="31" t="s">
        <v>199</v>
      </c>
      <c r="F6" t="s">
        <v>76</v>
      </c>
      <c r="G6" s="1" t="s">
        <v>179</v>
      </c>
      <c r="H6" s="1" t="s">
        <v>92</v>
      </c>
      <c r="I6" s="30"/>
      <c r="J6" t="s">
        <v>118</v>
      </c>
    </row>
    <row r="7" spans="1:10" ht="12.75">
      <c r="A7" s="2" t="s">
        <v>9</v>
      </c>
      <c r="B7" t="s">
        <v>10</v>
      </c>
      <c r="C7" s="29"/>
      <c r="D7" s="31"/>
      <c r="E7" s="31">
        <f>SUM(C7-D7)</f>
        <v>0</v>
      </c>
      <c r="F7" t="s">
        <v>75</v>
      </c>
      <c r="G7" s="22" t="s">
        <v>180</v>
      </c>
      <c r="H7" s="1" t="s">
        <v>64</v>
      </c>
      <c r="I7" s="30"/>
      <c r="J7" t="s">
        <v>118</v>
      </c>
    </row>
    <row r="8" spans="1:10" ht="12.75">
      <c r="A8" s="2" t="s">
        <v>11</v>
      </c>
      <c r="B8" t="s">
        <v>171</v>
      </c>
      <c r="C8" s="29">
        <v>3</v>
      </c>
      <c r="D8" s="31">
        <v>5</v>
      </c>
      <c r="E8" s="31">
        <f>SUM(C8+C9+C11-D8)</f>
        <v>0</v>
      </c>
      <c r="F8" t="s">
        <v>76</v>
      </c>
      <c r="G8" s="22" t="s">
        <v>181</v>
      </c>
      <c r="H8" s="1" t="s">
        <v>197</v>
      </c>
      <c r="I8" s="30">
        <v>12510.53</v>
      </c>
      <c r="J8" t="s">
        <v>118</v>
      </c>
    </row>
    <row r="9" spans="1:10" ht="12.75">
      <c r="A9" s="2" t="s">
        <v>11</v>
      </c>
      <c r="B9" t="s">
        <v>211</v>
      </c>
      <c r="C9" s="29">
        <v>2</v>
      </c>
      <c r="D9" s="31" t="s">
        <v>209</v>
      </c>
      <c r="E9" s="31" t="s">
        <v>200</v>
      </c>
      <c r="F9" t="s">
        <v>76</v>
      </c>
      <c r="G9" s="1" t="s">
        <v>181</v>
      </c>
      <c r="H9" s="1" t="s">
        <v>108</v>
      </c>
      <c r="I9" s="30">
        <v>3712.05</v>
      </c>
      <c r="J9" t="s">
        <v>118</v>
      </c>
    </row>
    <row r="10" spans="1:10" ht="12.75">
      <c r="A10" s="2" t="s">
        <v>93</v>
      </c>
      <c r="B10" t="s">
        <v>94</v>
      </c>
      <c r="C10" s="29">
        <v>1</v>
      </c>
      <c r="D10" s="31">
        <v>1</v>
      </c>
      <c r="E10" s="31">
        <f>SUM(C10-D10)</f>
        <v>0</v>
      </c>
      <c r="F10" t="s">
        <v>75</v>
      </c>
      <c r="G10" s="22" t="s">
        <v>182</v>
      </c>
      <c r="H10" s="1" t="s">
        <v>95</v>
      </c>
      <c r="I10" s="30"/>
      <c r="J10" t="s">
        <v>118</v>
      </c>
    </row>
    <row r="11" spans="1:10" ht="12.75">
      <c r="A11" s="2" t="s">
        <v>113</v>
      </c>
      <c r="B11" t="s">
        <v>114</v>
      </c>
      <c r="C11" s="29"/>
      <c r="D11" s="31" t="s">
        <v>209</v>
      </c>
      <c r="E11" s="31" t="s">
        <v>200</v>
      </c>
      <c r="F11" t="s">
        <v>76</v>
      </c>
      <c r="G11" s="1" t="s">
        <v>181</v>
      </c>
      <c r="H11" s="1" t="s">
        <v>109</v>
      </c>
      <c r="I11" s="30"/>
      <c r="J11" t="s">
        <v>118</v>
      </c>
    </row>
    <row r="12" spans="1:9" ht="12.75">
      <c r="A12" s="2"/>
      <c r="C12" s="31" t="s">
        <v>210</v>
      </c>
      <c r="D12" s="31" t="s">
        <v>210</v>
      </c>
      <c r="E12" s="31" t="s">
        <v>210</v>
      </c>
      <c r="G12" s="1"/>
      <c r="H12" s="1"/>
      <c r="I12" s="31" t="s">
        <v>210</v>
      </c>
    </row>
    <row r="13" spans="1:10" ht="12.75">
      <c r="A13" s="2" t="s">
        <v>12</v>
      </c>
      <c r="B13" t="s">
        <v>13</v>
      </c>
      <c r="C13" s="29">
        <v>15</v>
      </c>
      <c r="D13" s="31" t="s">
        <v>209</v>
      </c>
      <c r="E13" s="31" t="s">
        <v>202</v>
      </c>
      <c r="F13" t="s">
        <v>75</v>
      </c>
      <c r="G13" s="1" t="s">
        <v>183</v>
      </c>
      <c r="H13" s="1" t="s">
        <v>44</v>
      </c>
      <c r="I13" s="30">
        <v>7823.76</v>
      </c>
      <c r="J13" t="s">
        <v>118</v>
      </c>
    </row>
    <row r="14" spans="1:10" ht="12.75">
      <c r="A14" s="2" t="s">
        <v>12</v>
      </c>
      <c r="B14" t="s">
        <v>14</v>
      </c>
      <c r="C14" s="29">
        <v>1</v>
      </c>
      <c r="D14" s="31" t="s">
        <v>209</v>
      </c>
      <c r="E14" s="31" t="s">
        <v>202</v>
      </c>
      <c r="F14" t="s">
        <v>75</v>
      </c>
      <c r="G14" s="1" t="s">
        <v>183</v>
      </c>
      <c r="H14" s="1" t="s">
        <v>45</v>
      </c>
      <c r="I14" s="30">
        <v>357.36</v>
      </c>
      <c r="J14" t="s">
        <v>118</v>
      </c>
    </row>
    <row r="15" spans="1:10" ht="12.75">
      <c r="A15" s="2" t="s">
        <v>12</v>
      </c>
      <c r="B15" t="s">
        <v>15</v>
      </c>
      <c r="C15" s="29"/>
      <c r="D15" s="31" t="s">
        <v>209</v>
      </c>
      <c r="E15" s="31" t="s">
        <v>202</v>
      </c>
      <c r="F15" t="s">
        <v>75</v>
      </c>
      <c r="G15" s="1" t="s">
        <v>183</v>
      </c>
      <c r="H15" s="1" t="s">
        <v>46</v>
      </c>
      <c r="I15" s="30"/>
      <c r="J15" t="s">
        <v>118</v>
      </c>
    </row>
    <row r="16" spans="1:10" ht="12.75">
      <c r="A16" s="2" t="s">
        <v>12</v>
      </c>
      <c r="B16" t="s">
        <v>16</v>
      </c>
      <c r="C16" s="29">
        <v>2</v>
      </c>
      <c r="D16" s="31" t="s">
        <v>209</v>
      </c>
      <c r="E16" s="31" t="s">
        <v>202</v>
      </c>
      <c r="F16" t="s">
        <v>75</v>
      </c>
      <c r="G16" s="1" t="s">
        <v>183</v>
      </c>
      <c r="H16" s="1" t="s">
        <v>47</v>
      </c>
      <c r="I16" s="30"/>
      <c r="J16" t="s">
        <v>118</v>
      </c>
    </row>
    <row r="17" spans="1:10" ht="12.75">
      <c r="A17" s="2" t="s">
        <v>17</v>
      </c>
      <c r="B17" t="s">
        <v>18</v>
      </c>
      <c r="C17" s="29">
        <v>9</v>
      </c>
      <c r="D17" s="31">
        <v>2</v>
      </c>
      <c r="E17" s="31">
        <f>SUM(C17-D17)</f>
        <v>7</v>
      </c>
      <c r="F17" t="s">
        <v>75</v>
      </c>
      <c r="G17" s="22" t="s">
        <v>184</v>
      </c>
      <c r="H17" s="1" t="s">
        <v>43</v>
      </c>
      <c r="I17" s="30">
        <v>8675.68</v>
      </c>
      <c r="J17" t="s">
        <v>118</v>
      </c>
    </row>
    <row r="18" spans="1:10" ht="12.75">
      <c r="A18" s="2" t="s">
        <v>19</v>
      </c>
      <c r="B18" t="s">
        <v>20</v>
      </c>
      <c r="C18" s="29">
        <v>6</v>
      </c>
      <c r="D18" s="31">
        <v>6</v>
      </c>
      <c r="E18" s="31">
        <f>SUM(C18-D18)</f>
        <v>0</v>
      </c>
      <c r="F18" t="s">
        <v>75</v>
      </c>
      <c r="G18" s="22" t="s">
        <v>185</v>
      </c>
      <c r="H18" s="1" t="s">
        <v>48</v>
      </c>
      <c r="I18" s="30">
        <v>5622.99</v>
      </c>
      <c r="J18" t="s">
        <v>118</v>
      </c>
    </row>
    <row r="19" spans="1:10" ht="12.75">
      <c r="A19" s="2" t="s">
        <v>21</v>
      </c>
      <c r="B19" t="s">
        <v>22</v>
      </c>
      <c r="C19" s="29">
        <v>14</v>
      </c>
      <c r="D19" s="31">
        <v>14</v>
      </c>
      <c r="E19" s="31">
        <f>SUM(C19-D19)</f>
        <v>0</v>
      </c>
      <c r="F19" t="s">
        <v>75</v>
      </c>
      <c r="G19" s="22" t="s">
        <v>186</v>
      </c>
      <c r="H19" s="1" t="s">
        <v>49</v>
      </c>
      <c r="I19" s="30">
        <v>7344.29</v>
      </c>
      <c r="J19" t="s">
        <v>118</v>
      </c>
    </row>
    <row r="20" spans="1:9" ht="12.75">
      <c r="A20" s="2"/>
      <c r="C20" s="31" t="s">
        <v>210</v>
      </c>
      <c r="D20" s="31" t="s">
        <v>210</v>
      </c>
      <c r="E20" s="31" t="s">
        <v>210</v>
      </c>
      <c r="G20" s="1"/>
      <c r="H20" s="1"/>
      <c r="I20" s="31" t="s">
        <v>210</v>
      </c>
    </row>
    <row r="21" spans="1:10" ht="12.75">
      <c r="A21" s="2" t="s">
        <v>23</v>
      </c>
      <c r="B21" t="s">
        <v>24</v>
      </c>
      <c r="C21" s="29">
        <v>18</v>
      </c>
      <c r="D21" s="31">
        <v>18</v>
      </c>
      <c r="E21" s="31">
        <f>SUM(C21-D21)</f>
        <v>0</v>
      </c>
      <c r="F21" t="s">
        <v>74</v>
      </c>
      <c r="G21" s="22" t="s">
        <v>187</v>
      </c>
      <c r="H21" s="1" t="s">
        <v>50</v>
      </c>
      <c r="I21" s="30">
        <v>43335.21</v>
      </c>
      <c r="J21" t="s">
        <v>118</v>
      </c>
    </row>
    <row r="22" spans="1:10" ht="12.75">
      <c r="A22" s="2" t="s">
        <v>99</v>
      </c>
      <c r="B22" t="s">
        <v>98</v>
      </c>
      <c r="C22" s="29"/>
      <c r="D22" s="31" t="s">
        <v>209</v>
      </c>
      <c r="E22" s="31" t="s">
        <v>203</v>
      </c>
      <c r="F22" t="s">
        <v>74</v>
      </c>
      <c r="G22" s="1" t="s">
        <v>188</v>
      </c>
      <c r="H22" s="1" t="s">
        <v>96</v>
      </c>
      <c r="I22" s="30"/>
      <c r="J22" t="s">
        <v>118</v>
      </c>
    </row>
    <row r="23" spans="1:9" ht="12.75">
      <c r="A23" s="2"/>
      <c r="C23" s="31" t="s">
        <v>210</v>
      </c>
      <c r="D23" s="31" t="s">
        <v>210</v>
      </c>
      <c r="E23" s="31" t="s">
        <v>210</v>
      </c>
      <c r="G23" s="1"/>
      <c r="H23" s="1"/>
      <c r="I23" s="31" t="s">
        <v>210</v>
      </c>
    </row>
    <row r="24" spans="1:10" ht="12.75">
      <c r="A24" s="2" t="s">
        <v>25</v>
      </c>
      <c r="B24" t="s">
        <v>148</v>
      </c>
      <c r="C24" s="29">
        <v>19</v>
      </c>
      <c r="D24" s="31">
        <v>32</v>
      </c>
      <c r="E24" s="31">
        <f>SUM(C24+C25+C26+C27+C28+C29+C22-D24)</f>
        <v>0</v>
      </c>
      <c r="F24" t="s">
        <v>76</v>
      </c>
      <c r="G24" s="22" t="s">
        <v>188</v>
      </c>
      <c r="H24" s="1" t="s">
        <v>204</v>
      </c>
      <c r="I24" s="30">
        <v>12470.08</v>
      </c>
      <c r="J24" t="s">
        <v>118</v>
      </c>
    </row>
    <row r="25" spans="1:10" ht="12.75">
      <c r="A25" s="2" t="s">
        <v>25</v>
      </c>
      <c r="B25" t="s">
        <v>27</v>
      </c>
      <c r="C25" s="29"/>
      <c r="D25" s="31" t="s">
        <v>209</v>
      </c>
      <c r="E25" s="31" t="s">
        <v>203</v>
      </c>
      <c r="F25" t="s">
        <v>76</v>
      </c>
      <c r="G25" s="1" t="s">
        <v>188</v>
      </c>
      <c r="H25" s="1" t="s">
        <v>51</v>
      </c>
      <c r="I25" s="30"/>
      <c r="J25" t="s">
        <v>118</v>
      </c>
    </row>
    <row r="26" spans="1:10" ht="12.75">
      <c r="A26" s="2" t="s">
        <v>25</v>
      </c>
      <c r="B26" t="s">
        <v>149</v>
      </c>
      <c r="C26" s="29">
        <v>13</v>
      </c>
      <c r="D26" s="31" t="s">
        <v>209</v>
      </c>
      <c r="E26" s="31" t="s">
        <v>203</v>
      </c>
      <c r="F26" t="s">
        <v>76</v>
      </c>
      <c r="G26" s="1" t="s">
        <v>188</v>
      </c>
      <c r="H26" s="1" t="s">
        <v>52</v>
      </c>
      <c r="I26" s="30">
        <v>21815.08</v>
      </c>
      <c r="J26" t="s">
        <v>118</v>
      </c>
    </row>
    <row r="27" spans="1:10" ht="12.75">
      <c r="A27" s="2" t="s">
        <v>25</v>
      </c>
      <c r="B27" t="s">
        <v>150</v>
      </c>
      <c r="C27" s="29"/>
      <c r="D27" s="31" t="s">
        <v>209</v>
      </c>
      <c r="E27" s="31" t="s">
        <v>203</v>
      </c>
      <c r="F27" t="s">
        <v>76</v>
      </c>
      <c r="G27" s="1" t="s">
        <v>188</v>
      </c>
      <c r="H27" s="1" t="s">
        <v>53</v>
      </c>
      <c r="I27" s="30"/>
      <c r="J27" t="s">
        <v>118</v>
      </c>
    </row>
    <row r="28" spans="1:10" ht="12.75">
      <c r="A28" s="2" t="s">
        <v>25</v>
      </c>
      <c r="B28" t="s">
        <v>97</v>
      </c>
      <c r="C28" s="29"/>
      <c r="D28" s="31" t="s">
        <v>209</v>
      </c>
      <c r="E28" s="31" t="s">
        <v>203</v>
      </c>
      <c r="F28" t="s">
        <v>76</v>
      </c>
      <c r="G28" s="1" t="s">
        <v>188</v>
      </c>
      <c r="H28" s="1" t="s">
        <v>83</v>
      </c>
      <c r="I28" s="30"/>
      <c r="J28" t="s">
        <v>118</v>
      </c>
    </row>
    <row r="29" spans="1:10" ht="12.75">
      <c r="A29" s="2" t="s">
        <v>25</v>
      </c>
      <c r="B29" t="s">
        <v>100</v>
      </c>
      <c r="C29" s="29"/>
      <c r="D29" s="31" t="s">
        <v>209</v>
      </c>
      <c r="E29" s="31" t="s">
        <v>203</v>
      </c>
      <c r="F29" t="s">
        <v>76</v>
      </c>
      <c r="G29" s="1" t="s">
        <v>188</v>
      </c>
      <c r="H29" s="1" t="s">
        <v>82</v>
      </c>
      <c r="I29" s="30">
        <v>3974.46</v>
      </c>
      <c r="J29" t="s">
        <v>118</v>
      </c>
    </row>
    <row r="30" spans="1:9" ht="12.75">
      <c r="A30" s="2"/>
      <c r="C30" s="31" t="s">
        <v>210</v>
      </c>
      <c r="D30" s="31" t="s">
        <v>210</v>
      </c>
      <c r="E30" s="31" t="s">
        <v>210</v>
      </c>
      <c r="G30" s="1"/>
      <c r="H30" s="1"/>
      <c r="I30" s="31" t="s">
        <v>210</v>
      </c>
    </row>
    <row r="31" spans="1:10" ht="12.75">
      <c r="A31" s="2" t="s">
        <v>30</v>
      </c>
      <c r="B31" t="s">
        <v>31</v>
      </c>
      <c r="C31" s="29">
        <v>18</v>
      </c>
      <c r="D31" s="31">
        <v>30</v>
      </c>
      <c r="E31" s="31">
        <f>SUM(C31+C35-D31)</f>
        <v>-3</v>
      </c>
      <c r="F31" t="s">
        <v>76</v>
      </c>
      <c r="G31" s="22" t="s">
        <v>189</v>
      </c>
      <c r="H31" s="1" t="s">
        <v>205</v>
      </c>
      <c r="I31" s="30">
        <v>57250.92</v>
      </c>
      <c r="J31" t="s">
        <v>118</v>
      </c>
    </row>
    <row r="32" spans="1:10" ht="12.75">
      <c r="A32" s="2" t="s">
        <v>30</v>
      </c>
      <c r="B32" t="s">
        <v>32</v>
      </c>
      <c r="C32" s="29"/>
      <c r="D32" s="31"/>
      <c r="E32" s="31">
        <f>SUM(C32-D32)</f>
        <v>0</v>
      </c>
      <c r="F32" t="s">
        <v>76</v>
      </c>
      <c r="G32" s="22" t="s">
        <v>190</v>
      </c>
      <c r="H32" s="1" t="s">
        <v>55</v>
      </c>
      <c r="I32" s="30"/>
      <c r="J32" t="s">
        <v>118</v>
      </c>
    </row>
    <row r="33" spans="1:10" ht="12.75">
      <c r="A33" s="2" t="s">
        <v>30</v>
      </c>
      <c r="B33" t="s">
        <v>33</v>
      </c>
      <c r="C33" s="29">
        <v>9</v>
      </c>
      <c r="D33" s="31">
        <v>9</v>
      </c>
      <c r="E33" s="31">
        <f>SUM(C33-D33)</f>
        <v>0</v>
      </c>
      <c r="F33" t="s">
        <v>76</v>
      </c>
      <c r="G33" s="22" t="s">
        <v>191</v>
      </c>
      <c r="H33" s="1" t="s">
        <v>56</v>
      </c>
      <c r="I33" s="30">
        <v>54798.56</v>
      </c>
      <c r="J33" t="s">
        <v>118</v>
      </c>
    </row>
    <row r="34" spans="1:10" ht="12.75">
      <c r="A34" s="2" t="s">
        <v>30</v>
      </c>
      <c r="B34" t="s">
        <v>34</v>
      </c>
      <c r="C34" s="29">
        <v>33</v>
      </c>
      <c r="D34" s="31">
        <v>35</v>
      </c>
      <c r="E34" s="31">
        <f>SUM(C34-D34)</f>
        <v>-2</v>
      </c>
      <c r="F34" t="s">
        <v>76</v>
      </c>
      <c r="G34" s="22" t="s">
        <v>192</v>
      </c>
      <c r="H34" s="1" t="s">
        <v>57</v>
      </c>
      <c r="I34" s="30">
        <v>138427.21</v>
      </c>
      <c r="J34" t="s">
        <v>118</v>
      </c>
    </row>
    <row r="35" spans="1:10" ht="12.75">
      <c r="A35" s="2" t="s">
        <v>30</v>
      </c>
      <c r="B35" t="s">
        <v>35</v>
      </c>
      <c r="C35" s="29">
        <v>9</v>
      </c>
      <c r="D35" s="31" t="s">
        <v>209</v>
      </c>
      <c r="E35" s="31" t="s">
        <v>206</v>
      </c>
      <c r="F35" t="s">
        <v>76</v>
      </c>
      <c r="G35" s="1" t="s">
        <v>189</v>
      </c>
      <c r="H35" s="1" t="s">
        <v>54</v>
      </c>
      <c r="I35" s="30"/>
      <c r="J35" t="s">
        <v>118</v>
      </c>
    </row>
    <row r="36" spans="1:10" ht="12.75">
      <c r="A36" s="2" t="s">
        <v>30</v>
      </c>
      <c r="B36" t="s">
        <v>36</v>
      </c>
      <c r="C36" s="29">
        <v>8</v>
      </c>
      <c r="D36" s="31">
        <v>9</v>
      </c>
      <c r="E36" s="31">
        <f>SUM(C36-D36)</f>
        <v>-1</v>
      </c>
      <c r="F36" t="s">
        <v>76</v>
      </c>
      <c r="G36" s="22" t="s">
        <v>193</v>
      </c>
      <c r="H36" s="1" t="s">
        <v>58</v>
      </c>
      <c r="I36" s="30">
        <v>51359.09</v>
      </c>
      <c r="J36" t="s">
        <v>118</v>
      </c>
    </row>
    <row r="37" spans="1:10" ht="12.75">
      <c r="A37" s="2" t="s">
        <v>37</v>
      </c>
      <c r="B37" t="s">
        <v>87</v>
      </c>
      <c r="C37" s="29"/>
      <c r="D37" s="31"/>
      <c r="E37" s="31">
        <f>SUM(C37-D37)</f>
        <v>0</v>
      </c>
      <c r="F37" t="s">
        <v>75</v>
      </c>
      <c r="G37" s="22" t="s">
        <v>194</v>
      </c>
      <c r="H37" s="1" t="s">
        <v>59</v>
      </c>
      <c r="I37" s="30">
        <v>-57.5</v>
      </c>
      <c r="J37" t="s">
        <v>118</v>
      </c>
    </row>
    <row r="38" spans="1:10" ht="12.75">
      <c r="A38" s="2" t="s">
        <v>37</v>
      </c>
      <c r="B38" t="s">
        <v>38</v>
      </c>
      <c r="C38" s="29"/>
      <c r="D38" s="31"/>
      <c r="E38" s="31">
        <f>SUM(C38-D38)</f>
        <v>0</v>
      </c>
      <c r="F38" t="s">
        <v>76</v>
      </c>
      <c r="G38" s="22" t="s">
        <v>195</v>
      </c>
      <c r="H38" s="1" t="s">
        <v>60</v>
      </c>
      <c r="I38" s="30">
        <v>1114.8</v>
      </c>
      <c r="J38" t="s">
        <v>118</v>
      </c>
    </row>
    <row r="39" spans="1:9" ht="12.75">
      <c r="A39" s="2"/>
      <c r="C39" s="31" t="s">
        <v>210</v>
      </c>
      <c r="D39" s="31" t="s">
        <v>210</v>
      </c>
      <c r="E39" s="31" t="s">
        <v>210</v>
      </c>
      <c r="G39" s="1"/>
      <c r="H39" s="1"/>
      <c r="I39" s="31" t="s">
        <v>210</v>
      </c>
    </row>
    <row r="40" spans="1:10" ht="12.75">
      <c r="A40" s="2" t="s">
        <v>39</v>
      </c>
      <c r="B40" t="s">
        <v>13</v>
      </c>
      <c r="C40" s="29">
        <v>15</v>
      </c>
      <c r="D40" s="31">
        <v>42</v>
      </c>
      <c r="E40" s="31">
        <f>SUM(C40+C41+C42+C13+C14+C15+C16-D40)</f>
        <v>1</v>
      </c>
      <c r="F40" t="s">
        <v>75</v>
      </c>
      <c r="G40" s="22" t="s">
        <v>183</v>
      </c>
      <c r="H40" s="1" t="s">
        <v>201</v>
      </c>
      <c r="I40" s="30">
        <v>14081.02</v>
      </c>
      <c r="J40" t="s">
        <v>118</v>
      </c>
    </row>
    <row r="41" spans="1:10" ht="12.75">
      <c r="A41" s="2" t="s">
        <v>39</v>
      </c>
      <c r="B41" t="s">
        <v>16</v>
      </c>
      <c r="C41" s="29">
        <v>5</v>
      </c>
      <c r="D41" s="31" t="s">
        <v>209</v>
      </c>
      <c r="E41" s="31" t="s">
        <v>202</v>
      </c>
      <c r="F41" t="s">
        <v>75</v>
      </c>
      <c r="G41" s="1" t="s">
        <v>183</v>
      </c>
      <c r="H41" s="1" t="s">
        <v>62</v>
      </c>
      <c r="I41" s="30">
        <v>1420.26</v>
      </c>
      <c r="J41" t="s">
        <v>118</v>
      </c>
    </row>
    <row r="42" spans="1:10" ht="12" customHeight="1">
      <c r="A42" s="2" t="s">
        <v>39</v>
      </c>
      <c r="B42" t="s">
        <v>40</v>
      </c>
      <c r="C42" s="29">
        <v>5</v>
      </c>
      <c r="D42" s="31" t="s">
        <v>209</v>
      </c>
      <c r="E42" s="31" t="s">
        <v>202</v>
      </c>
      <c r="F42" t="s">
        <v>75</v>
      </c>
      <c r="G42" s="1" t="s">
        <v>183</v>
      </c>
      <c r="H42" s="1" t="s">
        <v>63</v>
      </c>
      <c r="I42" s="30">
        <v>530</v>
      </c>
      <c r="J42" t="s">
        <v>118</v>
      </c>
    </row>
    <row r="43" spans="1:9" ht="12" customHeight="1">
      <c r="A43" s="2"/>
      <c r="C43" s="31" t="s">
        <v>210</v>
      </c>
      <c r="D43" s="31" t="s">
        <v>210</v>
      </c>
      <c r="E43" s="31" t="s">
        <v>210</v>
      </c>
      <c r="G43" s="1"/>
      <c r="H43" s="1"/>
      <c r="I43" s="31" t="s">
        <v>210</v>
      </c>
    </row>
    <row r="44" spans="1:10" ht="12" customHeight="1">
      <c r="A44" s="2" t="s">
        <v>101</v>
      </c>
      <c r="B44" t="s">
        <v>104</v>
      </c>
      <c r="C44" s="29"/>
      <c r="D44" s="31"/>
      <c r="E44" s="31">
        <f>SUM(C44+C45+C46+C47-D44)</f>
        <v>0</v>
      </c>
      <c r="F44" t="s">
        <v>76</v>
      </c>
      <c r="G44" s="22" t="s">
        <v>196</v>
      </c>
      <c r="H44" s="1" t="s">
        <v>208</v>
      </c>
      <c r="I44" s="30"/>
      <c r="J44" t="s">
        <v>118</v>
      </c>
    </row>
    <row r="45" spans="1:10" ht="12.75">
      <c r="A45" s="2" t="s">
        <v>101</v>
      </c>
      <c r="B45" t="s">
        <v>105</v>
      </c>
      <c r="C45" s="29"/>
      <c r="D45" s="31" t="s">
        <v>209</v>
      </c>
      <c r="E45" s="31" t="s">
        <v>207</v>
      </c>
      <c r="F45" t="s">
        <v>75</v>
      </c>
      <c r="G45" s="1" t="s">
        <v>196</v>
      </c>
      <c r="H45" s="1" t="s">
        <v>106</v>
      </c>
      <c r="I45" s="30"/>
      <c r="J45" t="s">
        <v>118</v>
      </c>
    </row>
    <row r="46" spans="1:10" ht="12.75">
      <c r="A46" s="2" t="s">
        <v>101</v>
      </c>
      <c r="B46" t="s">
        <v>102</v>
      </c>
      <c r="C46" s="29"/>
      <c r="D46" s="31" t="s">
        <v>209</v>
      </c>
      <c r="E46" s="31" t="s">
        <v>207</v>
      </c>
      <c r="F46" t="s">
        <v>75</v>
      </c>
      <c r="G46" s="1" t="s">
        <v>196</v>
      </c>
      <c r="H46" s="1" t="s">
        <v>161</v>
      </c>
      <c r="I46" s="30"/>
      <c r="J46" t="s">
        <v>118</v>
      </c>
    </row>
    <row r="47" spans="1:10" ht="12" customHeight="1">
      <c r="A47" s="2" t="s">
        <v>101</v>
      </c>
      <c r="B47" t="s">
        <v>107</v>
      </c>
      <c r="C47" s="29"/>
      <c r="D47" s="31" t="s">
        <v>209</v>
      </c>
      <c r="E47" s="31" t="s">
        <v>207</v>
      </c>
      <c r="F47" t="s">
        <v>76</v>
      </c>
      <c r="G47" s="1" t="s">
        <v>196</v>
      </c>
      <c r="H47" s="1" t="s">
        <v>162</v>
      </c>
      <c r="I47" s="30"/>
      <c r="J47" t="s">
        <v>118</v>
      </c>
    </row>
    <row r="48" spans="1:8" ht="12.75">
      <c r="A48" s="2"/>
      <c r="D48" s="1"/>
      <c r="E48" s="1"/>
      <c r="H48" s="1"/>
    </row>
    <row r="49" spans="1:8" ht="12.75">
      <c r="A49" s="39">
        <v>38840</v>
      </c>
      <c r="B49" s="42" t="s">
        <v>470</v>
      </c>
      <c r="D49" s="1"/>
      <c r="E49" s="1"/>
      <c r="H49" s="1"/>
    </row>
    <row r="50" spans="1:8" ht="12.75">
      <c r="A50" s="38">
        <v>38890</v>
      </c>
      <c r="B50" s="43" t="s">
        <v>474</v>
      </c>
      <c r="D50" s="1"/>
      <c r="E50" s="1"/>
      <c r="H50" s="1"/>
    </row>
    <row r="51" spans="1:10" ht="12.75">
      <c r="A51" s="38">
        <v>38891</v>
      </c>
      <c r="B51" s="42" t="s">
        <v>476</v>
      </c>
      <c r="C51" s="3">
        <f>SUM(C4:C47)</f>
        <v>214</v>
      </c>
      <c r="D51" s="4">
        <f>SUM(D4:D47)</f>
        <v>212</v>
      </c>
      <c r="E51" s="4">
        <f>SUM(E4+E7+E8+E10+E17+E18+E19+E21+E24+E31+E32+E33+E34+E36+E37+E38+E40+E44)</f>
        <v>2</v>
      </c>
      <c r="H51" s="40" t="s">
        <v>212</v>
      </c>
      <c r="I51" s="19">
        <f>SUM(I4:I47)</f>
        <v>462798.7</v>
      </c>
      <c r="J51" t="s">
        <v>118</v>
      </c>
    </row>
    <row r="52" ht="12.75">
      <c r="B52" s="5" t="s">
        <v>77</v>
      </c>
    </row>
    <row r="53" spans="2:9" ht="12.75">
      <c r="B53" s="16"/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73</v>
      </c>
      <c r="D54" s="2"/>
      <c r="E54" s="2"/>
      <c r="F54" s="2"/>
      <c r="G54" s="2"/>
      <c r="H54" s="2"/>
      <c r="I54" s="18">
        <f>SUM(I7+I10+I13+I14+I15+I16+I17+I18+I19+I37+I40+I41+I42+I45+I46)</f>
        <v>45797.86000000001</v>
      </c>
      <c r="J54" t="s">
        <v>118</v>
      </c>
    </row>
    <row r="55" spans="2:10" ht="12.75">
      <c r="B55" s="11" t="s">
        <v>79</v>
      </c>
      <c r="C55" s="2">
        <f>SUM(C4+C5+C21+C22)</f>
        <v>27</v>
      </c>
      <c r="D55" s="2"/>
      <c r="E55" s="2"/>
      <c r="F55" s="2"/>
      <c r="G55" s="2"/>
      <c r="H55" s="2"/>
      <c r="I55" s="18">
        <f>SUM(I4+I5+I21+I22)</f>
        <v>59568.06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114</v>
      </c>
      <c r="D56" s="2"/>
      <c r="E56" s="2"/>
      <c r="F56" s="2"/>
      <c r="G56" s="2"/>
      <c r="H56" s="2"/>
      <c r="I56" s="18">
        <f>SUM(I6+I8+I9+I11+I24+I25+I26+I27+I28+I29+I31+I32+I33+I34+I35+I36+I38+I44+I47)</f>
        <v>357432.77999999997</v>
      </c>
      <c r="J56" t="s">
        <v>118</v>
      </c>
    </row>
    <row r="57" spans="2:10" ht="12.75">
      <c r="B57" s="5" t="s">
        <v>84</v>
      </c>
      <c r="C57" s="3">
        <f>SUM(C54:C56)</f>
        <v>214</v>
      </c>
      <c r="D57" s="3"/>
      <c r="E57" s="3"/>
      <c r="F57" s="3"/>
      <c r="G57" s="3"/>
      <c r="H57" s="3"/>
      <c r="I57" s="19">
        <f>SUM(I54:I56)</f>
        <v>462798.69999999995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8" r:id="rId2"/>
  <headerFooter alignWithMargins="0">
    <oddHeader>&amp;C&amp;"Arial,Fett"&amp;12&amp;EÜbersicht der Fallzahlen und des Ausgabe-IST's - RSD C - April 2006</oddHeader>
    <oddFooter>&amp;R&amp;8&amp;UDiese Aufstellung finden Sie auch unter :
&amp;UJugTransfer / FaRef.4 (...) / FB 4 Haushalt / HzE Statistik /  HzE Statistik 2006 / HzE Statistik 0406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2006-06-26T10:23:23Z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