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854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'Träger'!$1:$3</definedName>
  </definedNames>
  <calcPr fullCalcOnLoad="1"/>
</workbook>
</file>

<file path=xl/sharedStrings.xml><?xml version="1.0" encoding="utf-8"?>
<sst xmlns="http://schemas.openxmlformats.org/spreadsheetml/2006/main" count="8575" uniqueCount="522">
  <si>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</si>
  <si>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</si>
  <si>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</si>
  <si>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</si>
  <si>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</si>
  <si>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</si>
  <si>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</si>
  <si>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</si>
  <si>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</si>
  <si>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</si>
  <si>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</si>
  <si>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</si>
  <si>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</si>
  <si>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</si>
  <si>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</si>
  <si>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</si>
  <si>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</si>
  <si>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</si>
  <si>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</si>
  <si>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</si>
  <si>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</si>
  <si>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</si>
  <si>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</si>
  <si>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</si>
  <si>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</si>
  <si>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</si>
  <si>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</si>
  <si>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</si>
  <si>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</si>
  <si>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</si>
  <si>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</si>
  <si>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</si>
  <si>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</si>
  <si>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</si>
  <si>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</si>
  <si>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</si>
  <si>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</si>
  <si>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</si>
  <si>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</si>
  <si>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</si>
  <si>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</si>
  <si>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</si>
  <si>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</si>
  <si>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</si>
  <si>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</si>
  <si>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</si>
  <si>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</si>
  <si>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</si>
  <si>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</si>
  <si>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</si>
  <si>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</si>
  <si>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</si>
  <si>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</si>
  <si>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</si>
  <si>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</si>
  <si>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</si>
  <si>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</si>
  <si>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</si>
  <si>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</si>
  <si>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</si>
  <si>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</si>
  <si>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</si>
  <si>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</si>
  <si>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</si>
  <si>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</si>
  <si>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</si>
  <si>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</si>
  <si>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</si>
  <si>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</si>
  <si>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</si>
  <si>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</si>
  <si>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</si>
  <si>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</si>
  <si>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</si>
  <si>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</si>
  <si>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</si>
  <si>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</si>
  <si>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</si>
  <si>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</si>
  <si>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</si>
  <si>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</si>
  <si>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</si>
  <si>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</si>
  <si>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</si>
  <si>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</si>
  <si>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</si>
  <si>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</si>
  <si>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</si>
  <si>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</si>
  <si>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</si>
  <si>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</si>
  <si>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</si>
  <si>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</si>
  <si>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</si>
  <si>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</si>
  <si>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</si>
  <si>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</si>
  <si>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</si>
  <si>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</si>
  <si>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</si>
  <si>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</si>
  <si>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</si>
  <si>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</si>
  <si>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</si>
  <si>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</si>
  <si>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</si>
  <si>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</si>
  <si>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</si>
  <si>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</si>
  <si>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</si>
  <si>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</si>
  <si>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</si>
  <si>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</si>
  <si>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</si>
  <si>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</si>
  <si>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</si>
  <si>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</si>
  <si>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</si>
  <si>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</si>
  <si>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</si>
  <si>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</si>
  <si>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</si>
  <si>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</si>
  <si>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</si>
  <si>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</si>
  <si>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</si>
  <si>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</si>
  <si>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</si>
  <si>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</si>
  <si>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</si>
  <si>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</si>
  <si>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</si>
  <si>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</si>
  <si>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</si>
  <si>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</si>
  <si>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</si>
  <si>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</si>
  <si>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</si>
  <si>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</si>
  <si>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</si>
  <si>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</si>
  <si>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</si>
  <si>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</si>
  <si>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</si>
  <si>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</si>
  <si>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</si>
  <si>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</si>
  <si>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</si>
  <si>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</si>
  <si>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</si>
  <si>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</si>
  <si>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</si>
  <si>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</si>
  <si>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</si>
  <si>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</si>
  <si>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</si>
  <si>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</si>
  <si>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</si>
  <si>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</si>
  <si>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</si>
  <si>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</si>
  <si>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</si>
  <si>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</si>
  <si>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</si>
  <si>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</si>
  <si>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</si>
  <si>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</si>
  <si>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</si>
  <si>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</si>
  <si>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</si>
  <si>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</si>
  <si>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</si>
  <si>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</si>
  <si>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</si>
  <si>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</si>
  <si>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</si>
  <si>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</si>
  <si>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</si>
  <si>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</si>
  <si>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</si>
  <si>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</si>
  <si>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</si>
  <si>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</si>
  <si>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</si>
  <si>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</si>
  <si>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</si>
  <si>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</si>
  <si>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</si>
  <si>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</si>
  <si>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</si>
  <si>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</si>
  <si>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</si>
  <si>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</si>
  <si>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</si>
  <si>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</si>
  <si>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</si>
  <si>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</si>
  <si>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</si>
  <si>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</si>
  <si>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</si>
  <si>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</si>
  <si>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</si>
  <si>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</si>
  <si>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</si>
  <si>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</si>
  <si>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</si>
  <si>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</si>
  <si>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</si>
  <si>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</si>
  <si>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</si>
  <si>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</si>
  <si>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</si>
  <si>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</si>
  <si>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</si>
  <si>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</si>
  <si>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</si>
  <si>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</si>
  <si>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</si>
  <si>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</si>
  <si>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</si>
  <si>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</si>
  <si>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</si>
  <si>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</si>
  <si>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</si>
  <si>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</si>
  <si>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</si>
  <si>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</si>
  <si>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</si>
  <si>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</si>
  <si>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</si>
  <si>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</si>
  <si>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</si>
  <si>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</si>
  <si>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</si>
  <si>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</si>
  <si>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</si>
  <si>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</si>
  <si>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</si>
  <si>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</si>
  <si>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</si>
  <si>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</si>
  <si>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</si>
  <si>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</si>
  <si>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</si>
  <si>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</si>
  <si>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</si>
  <si>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</si>
  <si>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</si>
  <si>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</si>
  <si>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</si>
  <si>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</si>
  <si>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</si>
  <si>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</si>
  <si>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</si>
  <si>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</si>
  <si>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&lt;== Stand der Ist-Ausgaben (überarbeitet)</t>
  </si>
  <si>
    <t>4040 / 671 61 / 152</t>
  </si>
  <si>
    <t>Betreuung und Versorgung in Notsituationen</t>
  </si>
  <si>
    <t>Lemieux</t>
  </si>
  <si>
    <t>Bezirk</t>
  </si>
  <si>
    <t>Psychotherapeutische Parxis f.Kinder u.Jugendliche</t>
  </si>
  <si>
    <t>Berlin</t>
  </si>
  <si>
    <t>ppp Therapiepraxis</t>
  </si>
  <si>
    <t>Psychotherapeut. Praxis Brinkmöller</t>
  </si>
  <si>
    <t>Timmermann</t>
  </si>
  <si>
    <t>Familientherapie (an festem Ort)</t>
  </si>
  <si>
    <t>Contact</t>
  </si>
  <si>
    <t>Sterntal e.V.</t>
  </si>
  <si>
    <t>Lebenshilfe BAB gGmbH</t>
  </si>
  <si>
    <t>Rill, Edeltraud</t>
  </si>
  <si>
    <t>Diakonieverbund Schweicheln</t>
  </si>
  <si>
    <t>Vollzeitpflege (vorm. Dauerpflege)</t>
  </si>
  <si>
    <t>Vollzeitpflege mit erweitertem Föderbedarf (vorm. Heilpädag. Pflege)</t>
  </si>
  <si>
    <t>Andere Bundesländer</t>
  </si>
  <si>
    <t>Kinder- und Jugendheim Sancta Maria</t>
  </si>
  <si>
    <t>Clearingst. "Sozialarbeit u. Segeln"</t>
  </si>
  <si>
    <t>St. Josef Kinderheim</t>
  </si>
  <si>
    <t>LebenshilfegGmbH/ FED</t>
  </si>
  <si>
    <t>Spezifische ambulante Hilfen</t>
  </si>
  <si>
    <t>Lebenshilfe FED</t>
  </si>
  <si>
    <t>Kunsttherapiepraxis U. Rauch</t>
  </si>
  <si>
    <t>Prof.Dr.Karin Schumacher</t>
  </si>
  <si>
    <t>Siemering, Anne-Kirstin</t>
  </si>
  <si>
    <t>Integrative Lerntherapie</t>
  </si>
  <si>
    <t>Zephir e.V.</t>
  </si>
  <si>
    <t>Berthold-Otto-Schule</t>
  </si>
  <si>
    <t>Fahrdienst  Silvia Philipp</t>
  </si>
  <si>
    <t>K*I*D*S* e.V.</t>
  </si>
  <si>
    <t>Sancta Maria KH</t>
  </si>
  <si>
    <t>Sozialpädagogische begleitete außerbetriebliche Ausbildung</t>
  </si>
  <si>
    <t>JAZ</t>
  </si>
  <si>
    <t>Region A/RT 1</t>
  </si>
  <si>
    <t>Gemeinsame Wohnformen für Mütter/Väter und Kinder - 24 Std.</t>
  </si>
  <si>
    <t>EJF e. V. Mutter-Kind-Haus</t>
  </si>
  <si>
    <t>Nachbarschaftsheim Schöneberg e. V.</t>
  </si>
  <si>
    <t>Praxis für Psychotherapie</t>
  </si>
  <si>
    <t>Therapeutin Remy</t>
  </si>
  <si>
    <t>Fr. Kämper-Zintgraf</t>
  </si>
  <si>
    <t>Legastheniezentrum-Schöneberg</t>
  </si>
  <si>
    <t>Erziehungsberatung</t>
  </si>
  <si>
    <t>Stibb</t>
  </si>
  <si>
    <t>Brandenburg</t>
  </si>
  <si>
    <t>Jugendwerk Birkeneck</t>
  </si>
  <si>
    <t>Evangelisches Klubheim e.V.</t>
  </si>
  <si>
    <t>GeSAB</t>
  </si>
  <si>
    <t>Par-Ce-Val</t>
  </si>
  <si>
    <t>Sozialarbeit und Segeln e.V.</t>
  </si>
  <si>
    <t>EJF Lazarus gAG</t>
  </si>
  <si>
    <t>Praxis Langer</t>
  </si>
  <si>
    <t>Soz.päd.Praxis Langer</t>
  </si>
  <si>
    <t>vielfalt e.v.</t>
  </si>
  <si>
    <t>Schultz-Hencke-Heime</t>
  </si>
  <si>
    <t>Wadzeck-Stiftung</t>
  </si>
  <si>
    <t>Großpflege</t>
  </si>
  <si>
    <t>Pflegefamilie</t>
  </si>
  <si>
    <t>§ 33/42</t>
  </si>
  <si>
    <t>Familiäre Bereitschaftspflege</t>
  </si>
  <si>
    <t>Brügger Hof GbR</t>
  </si>
  <si>
    <t>Wadzeckstiftung</t>
  </si>
  <si>
    <t>Kinder- und Jugendheim Stulz, Schriever´sche St.</t>
  </si>
  <si>
    <t>Alte Schule Bunsoh</t>
  </si>
  <si>
    <t>Heilpädagogisches Kinderheim Arenholz</t>
  </si>
  <si>
    <t>Kinderhaus Husby</t>
  </si>
  <si>
    <t>Kinderheim Guldeholz</t>
  </si>
  <si>
    <t>Wohngruppe Russe</t>
  </si>
  <si>
    <t>abw e.V.</t>
  </si>
  <si>
    <t>Leben Lernen e V.</t>
  </si>
  <si>
    <t>Karuna e. V.,  Clearingstelle Cleanpeace</t>
  </si>
  <si>
    <t>Mariaschutz</t>
  </si>
  <si>
    <t>Jakus e.V.</t>
  </si>
  <si>
    <t>Pfefferwerk gGmbh</t>
  </si>
  <si>
    <t>Ev. Johannesstift</t>
  </si>
  <si>
    <t>St. Monika Kinder- u. Jugendheim</t>
  </si>
  <si>
    <t>WeGe ins Leben</t>
  </si>
  <si>
    <t>EJF</t>
  </si>
  <si>
    <t>Pestalozzi-Fröbel-Haus</t>
  </si>
  <si>
    <t>PTE Brehmer</t>
  </si>
  <si>
    <t>Kühnen, Peter Therapiepraxis</t>
  </si>
  <si>
    <t>Meier,Salwa Therapeutengemeinschaft</t>
  </si>
  <si>
    <t>Region A/RT 2</t>
  </si>
  <si>
    <t>Gemeinsame Wohnformen für Mütter/Väter und Kinder - Einzelwohnen ohne Kinderbetreuung</t>
  </si>
  <si>
    <t>Kulturverein Prenzlauer Berg e.V.</t>
  </si>
  <si>
    <t>Packhaus</t>
  </si>
  <si>
    <t>Dipl. Psych Witte, Irmtraut</t>
  </si>
  <si>
    <t>Goll, Martin Therapiepraxis</t>
  </si>
  <si>
    <t>Familientherapie (aufsuchende)</t>
  </si>
  <si>
    <t>AmSel GbR</t>
  </si>
  <si>
    <t>Dipl. Psych. Koppe, Erdmuthe</t>
  </si>
  <si>
    <t>Praxis am Rath.Steglitz-Koppe-</t>
  </si>
  <si>
    <t>Familenbande GbR</t>
  </si>
  <si>
    <t>Zusammenwirken im Familienk.</t>
  </si>
  <si>
    <t>Jugendwohnen im kiez</t>
  </si>
  <si>
    <t>Navitas</t>
  </si>
  <si>
    <t>Soz.päd.Praxis Langner</t>
  </si>
  <si>
    <t>Ev. Jugendhilfe Geltow</t>
  </si>
  <si>
    <t>Günter Trise Therapeutische Wohngruppe</t>
  </si>
  <si>
    <t>Schultz-Hencke-Heime-Kiel</t>
  </si>
  <si>
    <t>Er.Ste.Trägergesellschaft</t>
  </si>
  <si>
    <t>Rudolf-Mendel-Haus</t>
  </si>
  <si>
    <t>Paul Gerhard Werk</t>
  </si>
  <si>
    <t>NHW</t>
  </si>
  <si>
    <t>Königin-Luise-Stiftung</t>
  </si>
  <si>
    <t>Luisenstift</t>
  </si>
  <si>
    <t>Sozalarbeit &amp; Segeln</t>
  </si>
  <si>
    <t>kjhv</t>
  </si>
  <si>
    <t>VJB e.V.</t>
  </si>
  <si>
    <t>EFJ</t>
  </si>
  <si>
    <t>Dipl. Psych Kropf, Andrea</t>
  </si>
  <si>
    <t>Fill GbR</t>
  </si>
  <si>
    <t>Region A/WiJu</t>
  </si>
  <si>
    <t>jaz keine kosten</t>
  </si>
  <si>
    <t>Region B/RT 1</t>
  </si>
  <si>
    <t>Kids e.V.</t>
  </si>
  <si>
    <t>Gemeinsame Wohnformen für Mütter/Väter und Kinder - Einzelwohnen mit Kinderbetreuung</t>
  </si>
  <si>
    <t>Beißer, Dipl.Psych. Katharina</t>
  </si>
  <si>
    <t>Dipl Psych Vester</t>
  </si>
  <si>
    <t>Fibel e.V.</t>
  </si>
  <si>
    <t>Petz e. V.</t>
  </si>
  <si>
    <t>Puschke Therapiepraxis</t>
  </si>
  <si>
    <t xml:space="preserve">IST, Privates Institut für Systemische Therapie </t>
  </si>
  <si>
    <t>Haus Conradshöhe</t>
  </si>
  <si>
    <t>Famos e. V.</t>
  </si>
  <si>
    <t>AMSOC e.V.</t>
  </si>
  <si>
    <t>Famos</t>
  </si>
  <si>
    <t>Tannenhof Berlin-Brandenburg e.V.</t>
  </si>
  <si>
    <t>Schultz-Hencke-Haus</t>
  </si>
  <si>
    <t>befristete Vollzeitpflege (vorm. Kurzpflege)</t>
  </si>
  <si>
    <t>Mansfeld-Löbbecke-Stiftung</t>
  </si>
  <si>
    <t>erste Trägergesellschaft mbH</t>
  </si>
  <si>
    <t>EV Jugendhilfe Obernjesa-Borna</t>
  </si>
  <si>
    <t>Lebensgemeinschaft Nordland</t>
  </si>
  <si>
    <t>Mattisburg e.V.</t>
  </si>
  <si>
    <t>Ausland</t>
  </si>
  <si>
    <t>Independent Living</t>
  </si>
  <si>
    <t>Diakonie KJhV Reinickendorf</t>
  </si>
  <si>
    <t>Karuna Villa Störtebecker</t>
  </si>
  <si>
    <t>Kinderheim Sancta Maria.</t>
  </si>
  <si>
    <t>St. Marien</t>
  </si>
  <si>
    <t>JAW Haus Buckow</t>
  </si>
  <si>
    <t>JAW Friedenau BEW</t>
  </si>
  <si>
    <t>Claeringstelle Clara</t>
  </si>
  <si>
    <t>Jugendheim Lehnin</t>
  </si>
  <si>
    <t>schultz-Hencke-Haus Brandenburg</t>
  </si>
  <si>
    <t>Pro Max e.V.</t>
  </si>
  <si>
    <t>Therapieladen e. V.</t>
  </si>
  <si>
    <t>Zentrum z. Therapie d. Rechenschw.</t>
  </si>
  <si>
    <t>Region B/RT 2</t>
  </si>
  <si>
    <t>JAW Verbund Kiennadelschweiz/Fontanepromenade</t>
  </si>
  <si>
    <t>Dr.Vogler-Fischkal</t>
  </si>
  <si>
    <t>Psychotherap. Arbeitsgemeinschaft</t>
  </si>
  <si>
    <t>Thiel, E., Dipl. Psych.</t>
  </si>
  <si>
    <t>Witte</t>
  </si>
  <si>
    <t>praxis Fischer-Horn</t>
  </si>
  <si>
    <t>Alte Schule Lindau</t>
  </si>
  <si>
    <t>JAW BEW</t>
  </si>
  <si>
    <t>Leben(s)zeit gemeinn. Fördergesellsch.mbH</t>
  </si>
  <si>
    <t xml:space="preserve">NEUHland </t>
  </si>
  <si>
    <t>Sozialdienst kathol. Frauen Berlin e.V.</t>
  </si>
  <si>
    <t>Wildwasser e. V.</t>
  </si>
  <si>
    <t>Caroline-von-Heydebrand-Schule</t>
  </si>
  <si>
    <t>Haus Conradshöhe-Clara-Clearingstelle</t>
  </si>
  <si>
    <t>NHW Kinderschutzstellen</t>
  </si>
  <si>
    <t>Clearingstelle Clara</t>
  </si>
  <si>
    <t>Penkefitz</t>
  </si>
  <si>
    <t>Notdienst für Suchtmittelgefährdete und -abhängige</t>
  </si>
  <si>
    <t>Keil, Esther-Maria</t>
  </si>
  <si>
    <t>Psych.Praxis Scholz GmbH</t>
  </si>
  <si>
    <t>Region B/WiJu</t>
  </si>
  <si>
    <t>Harten , Martin</t>
  </si>
  <si>
    <t>Der Steg e.V.</t>
  </si>
  <si>
    <t>Alte Ziegelei Rädel</t>
  </si>
  <si>
    <t>Schulz-Hencke-Haus</t>
  </si>
  <si>
    <t>Werkhof</t>
  </si>
  <si>
    <t>Region D/RT 1</t>
  </si>
  <si>
    <t>Kunsttherapiepraxis Moritz</t>
  </si>
  <si>
    <t>Gemeinn.Verein anthropo.Heilkunst</t>
  </si>
  <si>
    <t>Diakonie Schweicheln e. V.</t>
  </si>
  <si>
    <t>Eiderhaus</t>
  </si>
  <si>
    <t>Haus an der Förde</t>
  </si>
  <si>
    <t xml:space="preserve">Sächs. Landesgymnasium St. Afra </t>
  </si>
  <si>
    <t>Jugendwerk Aufbau Ost e.V.</t>
  </si>
  <si>
    <t>Albert Schweitzer Kd. Dorf</t>
  </si>
  <si>
    <t>EWG Krause, Petra</t>
  </si>
  <si>
    <t>EJF Villa Regenbogen</t>
  </si>
  <si>
    <t xml:space="preserve">JAW </t>
  </si>
  <si>
    <t>Dipl. Psych. Joh. Vester</t>
  </si>
  <si>
    <t>Region D/RT 2</t>
  </si>
  <si>
    <t>Reisende Werkschule Scholen e.V.</t>
  </si>
  <si>
    <t>Praxis für Familientherapie</t>
  </si>
  <si>
    <t>Lebenshilfe  gGmbH</t>
  </si>
  <si>
    <t>Hoffbauer-Stiftung</t>
  </si>
  <si>
    <t>CJD Asthmaz. Bechtesgaden</t>
  </si>
  <si>
    <t>CJD Wolfstein</t>
  </si>
  <si>
    <t>Kdh. Neumünster</t>
  </si>
  <si>
    <t>Kinder-Reha-Klinik Bad Kösen</t>
  </si>
  <si>
    <t>JAW  Kaiserstr. 124</t>
  </si>
  <si>
    <t>Balance</t>
  </si>
  <si>
    <t>Petz e.V.</t>
  </si>
  <si>
    <t>Region D/WiJu</t>
  </si>
  <si>
    <r>
      <t xml:space="preserve">integr.Lerntherapie  </t>
    </r>
    <r>
      <rPr>
        <b/>
        <u val="single"/>
        <sz val="10"/>
        <rFont val="Arial"/>
        <family val="2"/>
      </rPr>
      <t>(Neu 2007)</t>
    </r>
  </si>
  <si>
    <r>
      <t xml:space="preserve">integr.Lerntherapie </t>
    </r>
    <r>
      <rPr>
        <b/>
        <u val="single"/>
        <sz val="10"/>
        <rFont val="Arial"/>
        <family val="2"/>
      </rPr>
      <t>(Neu 2007)</t>
    </r>
  </si>
  <si>
    <t>&lt;== Stand der Mengenstatistik-Daten ( Eingabe )</t>
  </si>
  <si>
    <t>&lt;== Stand der Mengenstatistik-Daten ( Änderung )</t>
  </si>
  <si>
    <t>&lt;== Stand der Mengenstatistik-Daten (Überarbeitung)</t>
  </si>
  <si>
    <t>Fachdienst</t>
  </si>
  <si>
    <t>Region C/RT 1</t>
  </si>
  <si>
    <t>werkhof Start Up</t>
  </si>
  <si>
    <t>EJF e. V.</t>
  </si>
  <si>
    <t>EFJ Mutter-Kind-Haus</t>
  </si>
  <si>
    <t>brämer-franke</t>
  </si>
  <si>
    <t>Brinkmöller, Heidemarie Therapiepraxis</t>
  </si>
  <si>
    <t>hahn-Thumbeck</t>
  </si>
  <si>
    <t>Psycholog. Praxis Suchlandstraße</t>
  </si>
  <si>
    <t>Ulbrich (Timmermann)</t>
  </si>
  <si>
    <t>Legastheniezentrum-Schöneberg e. V.</t>
  </si>
  <si>
    <t>psychotherap. Czmok</t>
  </si>
  <si>
    <t>joliba e.v.</t>
  </si>
  <si>
    <t>Wadzekstiftung</t>
  </si>
  <si>
    <t>Heilpäd. Wohngruppen Penkefitz</t>
  </si>
  <si>
    <t>Andreas Grünig "Peter Pan"</t>
  </si>
  <si>
    <t>Elisabethheim Havetoft</t>
  </si>
  <si>
    <t>Internat Schloss Torgelow</t>
  </si>
  <si>
    <t>urban social gGmbH</t>
  </si>
  <si>
    <t>Jugendhaus Friedrichshain</t>
  </si>
  <si>
    <t>Neues Wohnen im Kiez</t>
  </si>
  <si>
    <t>Soz. Kath. Frauen, Zentrale e.V.</t>
  </si>
  <si>
    <t>S&amp;S gGmbH</t>
  </si>
  <si>
    <t>FSD Stiftung</t>
  </si>
  <si>
    <t>heitkamp-döbele</t>
  </si>
  <si>
    <t>kinderleicht</t>
  </si>
  <si>
    <t>Kunstpraxis Moritz</t>
  </si>
  <si>
    <t>Römer Hildegard</t>
  </si>
  <si>
    <t>otto-berthold-schule</t>
  </si>
  <si>
    <t>DGVT</t>
  </si>
  <si>
    <t>Kathrin  Vogt - KunstMusikRäume</t>
  </si>
  <si>
    <t>Emil Molt Schule</t>
  </si>
  <si>
    <t>akc</t>
  </si>
  <si>
    <t>Region C/RT 2</t>
  </si>
  <si>
    <t>Gemeinsame Wohnformen für Mütter/Väter und Kinder - auslaufend</t>
  </si>
  <si>
    <t>diak. werk potsdam</t>
  </si>
  <si>
    <t>Praxis Bundesallee</t>
  </si>
  <si>
    <t>Psych. Praxis Puschke</t>
  </si>
  <si>
    <t>contact "Jolly Joker"</t>
  </si>
  <si>
    <t>contact "Zeig Dich"</t>
  </si>
  <si>
    <t>Am Nikolausholz</t>
  </si>
  <si>
    <t>CJD Ebersbach</t>
  </si>
  <si>
    <t>JAW Päd. Verbund Lindenhof</t>
  </si>
  <si>
    <t>Gemeinn.Gesellschaft Brandenburg</t>
  </si>
  <si>
    <t>Dipl. Psych Maischein</t>
  </si>
  <si>
    <t>klasmeyerPraxis</t>
  </si>
  <si>
    <t>ZTR Berlin</t>
  </si>
  <si>
    <t>kiezküchen</t>
  </si>
  <si>
    <t>Region C/unbegl. Minderj.</t>
  </si>
  <si>
    <t>Evin e.V. Kulturinsel</t>
  </si>
  <si>
    <t>Hasret e.v.</t>
  </si>
  <si>
    <t>INDI gGmbH</t>
  </si>
  <si>
    <t>Zwischenstation e.V.</t>
  </si>
  <si>
    <t>Pro Xeno</t>
  </si>
  <si>
    <t>ALEP e.V.</t>
  </si>
  <si>
    <t>folteropfer e.V</t>
  </si>
  <si>
    <t>Behandlungszentrum Folteropfer</t>
  </si>
  <si>
    <t>Region C/WiJu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</si>
</sst>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75"/>
      <name val="Arial"/>
      <family val="2"/>
    </font>
    <font>
      <sz val="14.75"/>
      <name val="Arial"/>
      <family val="2"/>
    </font>
    <font>
      <sz val="8.25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0.7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6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9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4" fontId="1" fillId="2" borderId="13" xfId="0" applyNumberFormat="1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7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0" fillId="9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95"/>
          <c:y val="0.22825"/>
          <c:w val="0.45225"/>
          <c:h val="0.6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225"/>
          <c:y val="0.229"/>
          <c:w val="0.5255"/>
          <c:h val="0.6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2455"/>
          <c:w val="0.50625"/>
          <c:h val="0.58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55%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45% weiblich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23225"/>
          <c:w val="0.56375"/>
          <c:h val="0.66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5"/>
          <c:y val="0.2645"/>
          <c:w val="0.47375"/>
          <c:h val="0.57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57%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43%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125"/>
          <c:y val="0.24725"/>
          <c:w val="0.4915"/>
          <c:h val="0.6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3925"/>
          <c:w val="0.60025"/>
          <c:h val="0.6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3"/>
          <c:y val="0.24175"/>
          <c:w val="0.497"/>
          <c:h val="0.58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24625"/>
          <c:w val="0.4335"/>
          <c:h val="0.5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"/>
          <c:y val="0.301"/>
          <c:w val="0.478"/>
          <c:h val="0.52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2355"/>
          <c:w val="0.4832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25"/>
          <c:y val="0.22175"/>
          <c:w val="0.496"/>
          <c:h val="0.59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17070.57</c:v>
                </c:pt>
                <c:pt idx="1">
                  <c:v>1379.07</c:v>
                </c:pt>
                <c:pt idx="2">
                  <c:v>91375.76000000001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5"/>
          <c:y val="0.241"/>
          <c:w val="0.49375"/>
          <c:h val="0.5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66% männlich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34% weiblch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192"/>
          <c:w val="0.524"/>
          <c:h val="0.66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92"/>
          <c:w val="0.55225"/>
          <c:h val="0.6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2065"/>
          <c:w val="0.55475"/>
          <c:h val="0.619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58%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42%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0.33975</cdr:y>
    </cdr:from>
    <cdr:to>
      <cdr:x>0.94325</cdr:x>
      <cdr:y>0.4775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0.70275</cdr:x>
      <cdr:y>0.775</cdr:y>
    </cdr:from>
    <cdr:to>
      <cdr:x>0.93525</cdr:x>
      <cdr:y>0.91275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085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0.12275</cdr:x>
      <cdr:y>0.722</cdr:y>
    </cdr:from>
    <cdr:to>
      <cdr:x>0.30725</cdr:x>
      <cdr:y>0.85975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1943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0.35825</cdr:y>
    </cdr:from>
    <cdr:to>
      <cdr:x>0.93125</cdr:x>
      <cdr:y>0.495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0.69225</cdr:x>
      <cdr:y>0.7475</cdr:y>
    </cdr:from>
    <cdr:to>
      <cdr:x>0.917</cdr:x>
      <cdr:y>0.88425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028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0.05825</cdr:x>
      <cdr:y>0.714</cdr:y>
    </cdr:from>
    <cdr:to>
      <cdr:x>0.252</cdr:x>
      <cdr:y>0.86125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1933575"/>
          <a:ext cx="7143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0.15625</cdr:y>
    </cdr:from>
    <cdr:to>
      <cdr:x>1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41910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0.731</cdr:x>
      <cdr:y>0.36</cdr:y>
    </cdr:from>
    <cdr:to>
      <cdr:x>0.99875</cdr:x>
      <cdr:y>0.49725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9715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0.174</cdr:x>
      <cdr:y>0.85825</cdr:y>
    </cdr:from>
    <cdr:to>
      <cdr:x>0.50025</cdr:x>
      <cdr:y>0.93575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231457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28575</xdr:rowOff>
    </xdr:from>
    <xdr:to>
      <xdr:col>1</xdr:col>
      <xdr:colOff>3162300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19050" y="10906125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67</xdr:row>
      <xdr:rowOff>28575</xdr:rowOff>
    </xdr:from>
    <xdr:to>
      <xdr:col>6</xdr:col>
      <xdr:colOff>485775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762375" y="1090612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67</xdr:row>
      <xdr:rowOff>28575</xdr:rowOff>
    </xdr:from>
    <xdr:to>
      <xdr:col>11</xdr:col>
      <xdr:colOff>114300</xdr:colOff>
      <xdr:row>84</xdr:row>
      <xdr:rowOff>0</xdr:rowOff>
    </xdr:to>
    <xdr:graphicFrame>
      <xdr:nvGraphicFramePr>
        <xdr:cNvPr id="3" name="Chart 4"/>
        <xdr:cNvGraphicFramePr/>
      </xdr:nvGraphicFramePr>
      <xdr:xfrm>
        <a:off x="6886575" y="10906125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0.6885</cdr:x>
      <cdr:y>0.23375</cdr:y>
    </cdr:from>
    <cdr:to>
      <cdr:x>0.89275</cdr:x>
      <cdr:y>0.28325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628650"/>
          <a:ext cx="714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0.53125</cdr:x>
      <cdr:y>0.921</cdr:y>
    </cdr:from>
    <cdr:to>
      <cdr:x>0.7655</cdr:x>
      <cdr:y>0.9705</cdr:y>
    </cdr:to>
    <cdr:sp>
      <cdr:nvSpPr>
        <cdr:cNvPr id="2" name="TextBox 2"/>
        <cdr:cNvSpPr txBox="1">
          <a:spLocks noChangeArrowheads="1"/>
        </cdr:cNvSpPr>
      </cdr:nvSpPr>
      <cdr:spPr>
        <a:xfrm>
          <a:off x="1847850" y="24765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0.04325</cdr:x>
      <cdr:y>0.3545</cdr:y>
    </cdr:from>
    <cdr:to>
      <cdr:x>0.17125</cdr:x>
      <cdr:y>0.45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0.69325</cdr:x>
      <cdr:y>0.1495</cdr:y>
    </cdr:from>
    <cdr:to>
      <cdr:x>1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0.28325</cdr:y>
    </cdr:from>
    <cdr:to>
      <cdr:x>0.996</cdr:x>
      <cdr:y>0.422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752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0.03275</cdr:x>
      <cdr:y>0.51675</cdr:y>
    </cdr:from>
    <cdr:to>
      <cdr:x>0.235</cdr:x>
      <cdr:y>0.6555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3811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67</xdr:row>
      <xdr:rowOff>66675</xdr:rowOff>
    </xdr:from>
    <xdr:to>
      <xdr:col>6</xdr:col>
      <xdr:colOff>352425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581400" y="1085850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67</xdr:row>
      <xdr:rowOff>66675</xdr:rowOff>
    </xdr:from>
    <xdr:to>
      <xdr:col>11</xdr:col>
      <xdr:colOff>152400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924675" y="1085850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0.7995</cdr:x>
      <cdr:y>0.33075</cdr:y>
    </cdr:from>
    <cdr:to>
      <cdr:x>0.874</cdr:x>
      <cdr:y>0.38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8858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0.7515</cdr:x>
      <cdr:y>0.749</cdr:y>
    </cdr:from>
    <cdr:to>
      <cdr:x>0.848</cdr:x>
      <cdr:y>0.79825</cdr:y>
    </cdr:to>
    <cdr:sp>
      <cdr:nvSpPr>
        <cdr:cNvPr id="2" name="TextBox 2"/>
        <cdr:cNvSpPr txBox="1">
          <a:spLocks noChangeArrowheads="1"/>
        </cdr:cNvSpPr>
      </cdr:nvSpPr>
      <cdr:spPr>
        <a:xfrm>
          <a:off x="2590800" y="2019300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0.04175</cdr:x>
      <cdr:y>0.4275</cdr:y>
    </cdr:from>
    <cdr:to>
      <cdr:x>0.11625</cdr:x>
      <cdr:y>0.47675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1525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0.10225</cdr:y>
    </cdr:from>
    <cdr:to>
      <cdr:x>0.87175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</cdr:x>
      <cdr:y>0.25925</cdr:y>
    </cdr:from>
    <cdr:to>
      <cdr:x>0.999</cdr:x>
      <cdr:y>0.397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6953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0.7555</cdr:y>
    </cdr:from>
    <cdr:to>
      <cdr:x>0.2065</cdr:x>
      <cdr:y>0.89325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288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67</xdr:row>
      <xdr:rowOff>38100</xdr:rowOff>
    </xdr:from>
    <xdr:to>
      <xdr:col>6</xdr:col>
      <xdr:colOff>409575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562350" y="109156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0.77925</cdr:x>
      <cdr:y>0.3785</cdr:y>
    </cdr:from>
    <cdr:to>
      <cdr:x>0.91275</cdr:x>
      <cdr:y>0.45675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100965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0.55025</cdr:x>
      <cdr:y>0.09925</cdr:y>
    </cdr:from>
    <cdr:to>
      <cdr:x>0.643</cdr:x>
      <cdr:y>0.1775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257175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0.4745</cdr:x>
      <cdr:y>0.2535</cdr:y>
    </cdr:from>
    <cdr:to>
      <cdr:x>0.48</cdr:x>
      <cdr:y>0.257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57350" y="6762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0.55025</cdr:x>
      <cdr:y>0.8885</cdr:y>
    </cdr:from>
    <cdr:to>
      <cdr:x>0.68375</cdr:x>
      <cdr:y>0.9525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14525" y="23717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0.148</cdr:x>
      <cdr:y>0.66575</cdr:y>
    </cdr:from>
    <cdr:to>
      <cdr:x>0.2815</cdr:x>
      <cdr:y>0.75125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7811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0.38925</cdr:x>
      <cdr:y>0.2535</cdr:y>
    </cdr:from>
    <cdr:to>
      <cdr:x>0.39475</cdr:x>
      <cdr:y>0.257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6762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0.148</cdr:x>
      <cdr:y>0.206</cdr:y>
    </cdr:from>
    <cdr:to>
      <cdr:x>0.276</cdr:x>
      <cdr:y>0.28425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5429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73</xdr:row>
      <xdr:rowOff>66675</xdr:rowOff>
    </xdr:from>
    <xdr:to>
      <xdr:col>10</xdr:col>
      <xdr:colOff>228600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743325" y="11887200"/>
        <a:ext cx="34956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73</xdr:row>
      <xdr:rowOff>85725</xdr:rowOff>
    </xdr:from>
    <xdr:to>
      <xdr:col>25</xdr:col>
      <xdr:colOff>0</xdr:colOff>
      <xdr:row>90</xdr:row>
      <xdr:rowOff>38100</xdr:rowOff>
    </xdr:to>
    <xdr:graphicFrame>
      <xdr:nvGraphicFramePr>
        <xdr:cNvPr id="3" name="Chart 3"/>
        <xdr:cNvGraphicFramePr/>
      </xdr:nvGraphicFramePr>
      <xdr:xfrm>
        <a:off x="7305675" y="11906250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0.25</cdr:y>
    </cdr:from>
    <cdr:to>
      <cdr:x>0.985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6762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0.74775</cdr:x>
      <cdr:y>0.69175</cdr:y>
    </cdr:from>
    <cdr:to>
      <cdr:x>1</cdr:x>
      <cdr:y>0.8285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8764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0.00775</cdr:x>
      <cdr:y>0.76775</cdr:y>
    </cdr:from>
    <cdr:to>
      <cdr:x>0.3195</cdr:x>
      <cdr:y>0.845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0.1345</cdr:y>
    </cdr:from>
    <cdr:to>
      <cdr:x>0.9265</cdr:x>
      <cdr:y>0.27175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3619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0.73575</cdr:x>
      <cdr:y>0.349</cdr:y>
    </cdr:from>
    <cdr:to>
      <cdr:x>0.99625</cdr:x>
      <cdr:y>0.48625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942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0.14775</cdr:x>
      <cdr:y>0.83625</cdr:y>
    </cdr:from>
    <cdr:to>
      <cdr:x>0.35425</cdr:x>
      <cdr:y>0.9735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22574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38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67</xdr:row>
      <xdr:rowOff>57150</xdr:rowOff>
    </xdr:from>
    <xdr:to>
      <xdr:col>6</xdr:col>
      <xdr:colOff>457200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381375" y="10934700"/>
        <a:ext cx="31813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29400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0.23975</cdr:y>
    </cdr:from>
    <cdr:to>
      <cdr:x>0.9</cdr:x>
      <cdr:y>0.31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6477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0.30575</cdr:x>
      <cdr:y>0.9455</cdr:y>
    </cdr:from>
    <cdr:to>
      <cdr:x>0.4845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56222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0.02275</cdr:x>
      <cdr:y>0.261</cdr:y>
    </cdr:from>
    <cdr:to>
      <cdr:x>0.1205</cdr:x>
      <cdr:y>0.33125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7048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0.12625</cdr:y>
    </cdr:from>
    <cdr:to>
      <cdr:x>0.9525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0.7675</cdr:x>
      <cdr:y>0.43925</cdr:y>
    </cdr:from>
    <cdr:to>
      <cdr:x>1</cdr:x>
      <cdr:y>0.576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1190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0.866</cdr:y>
    </cdr:from>
    <cdr:to>
      <cdr:x>0.32325</cdr:x>
      <cdr:y>0.94325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3431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67</xdr:row>
      <xdr:rowOff>47625</xdr:rowOff>
    </xdr:from>
    <xdr:to>
      <xdr:col>11</xdr:col>
      <xdr:colOff>133350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6819900" y="10925175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1.4218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115</v>
      </c>
      <c r="D1" s="4" t="s">
        <v>173</v>
      </c>
      <c r="F1" s="4" t="s">
        <v>132</v>
      </c>
      <c r="G1" s="4"/>
      <c r="H1" s="4"/>
      <c r="K1" s="48" t="s">
        <v>220</v>
      </c>
    </row>
    <row r="2" spans="1:26" ht="12.75">
      <c r="A2" s="4" t="s">
        <v>136</v>
      </c>
      <c r="C2" s="4" t="s">
        <v>68</v>
      </c>
      <c r="D2" s="4" t="s">
        <v>174</v>
      </c>
      <c r="E2" s="3" t="s">
        <v>130</v>
      </c>
      <c r="F2" s="4" t="s">
        <v>175</v>
      </c>
      <c r="G2" s="75"/>
      <c r="H2" s="93" t="s">
        <v>1</v>
      </c>
      <c r="I2" s="85"/>
      <c r="J2" s="94"/>
      <c r="K2" s="75"/>
      <c r="L2" s="90" t="s">
        <v>2</v>
      </c>
      <c r="M2" s="85"/>
      <c r="N2" s="89"/>
      <c r="O2" s="75"/>
      <c r="P2" s="90" t="s">
        <v>3</v>
      </c>
      <c r="Q2" s="66"/>
      <c r="R2" s="89"/>
      <c r="S2" s="75"/>
      <c r="T2" s="90" t="s">
        <v>4</v>
      </c>
      <c r="U2" s="85"/>
      <c r="V2" s="89"/>
      <c r="W2" s="75"/>
      <c r="X2" s="91" t="s">
        <v>5</v>
      </c>
      <c r="Y2" s="85"/>
      <c r="Z2" s="64"/>
    </row>
    <row r="3" spans="1:26" ht="12.75">
      <c r="A3" s="4" t="s">
        <v>137</v>
      </c>
      <c r="B3" s="4" t="s">
        <v>0</v>
      </c>
      <c r="C3" s="4" t="s">
        <v>67</v>
      </c>
      <c r="D3" s="4" t="s">
        <v>131</v>
      </c>
      <c r="E3" s="3" t="s">
        <v>131</v>
      </c>
      <c r="F3" s="4" t="s">
        <v>140</v>
      </c>
      <c r="G3" s="86" t="s">
        <v>227</v>
      </c>
      <c r="H3" s="87" t="s">
        <v>228</v>
      </c>
      <c r="I3" s="88" t="s">
        <v>229</v>
      </c>
      <c r="J3" s="28"/>
      <c r="K3" s="95" t="s">
        <v>227</v>
      </c>
      <c r="L3" s="96" t="s">
        <v>228</v>
      </c>
      <c r="M3" s="88" t="s">
        <v>229</v>
      </c>
      <c r="N3" s="28"/>
      <c r="O3" s="95" t="s">
        <v>227</v>
      </c>
      <c r="P3" s="96" t="s">
        <v>228</v>
      </c>
      <c r="Q3" s="88" t="s">
        <v>229</v>
      </c>
      <c r="R3" s="28"/>
      <c r="S3" s="95" t="s">
        <v>227</v>
      </c>
      <c r="T3" s="96" t="s">
        <v>228</v>
      </c>
      <c r="U3" s="88" t="s">
        <v>229</v>
      </c>
      <c r="V3" s="28"/>
      <c r="W3" s="95" t="s">
        <v>227</v>
      </c>
      <c r="X3" s="96" t="s">
        <v>228</v>
      </c>
      <c r="Y3" s="92" t="s">
        <v>229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0</v>
      </c>
      <c r="E4" s="21">
        <f>SUM(BLB!F4+'RSD A'!F4+'RSD B'!F4+'RSD C'!F4+'RSD D'!F4)</f>
        <v>19</v>
      </c>
      <c r="F4" s="21">
        <f>SUM(D4+D5+D6-E4)</f>
        <v>2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0</v>
      </c>
      <c r="L4" s="42">
        <f>SUM('RSD A'!D4)</f>
        <v>0</v>
      </c>
      <c r="M4" s="47">
        <f>SUM('RSD A'!E4)</f>
        <v>0</v>
      </c>
      <c r="N4" s="44"/>
      <c r="O4" s="53">
        <f>SUM('RSD B'!C4)</f>
        <v>0</v>
      </c>
      <c r="P4" s="42">
        <f>SUM('RSD B'!D4)</f>
        <v>0</v>
      </c>
      <c r="Q4" s="47">
        <f>SUM('RSD B'!E4)</f>
        <v>0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7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21</v>
      </c>
      <c r="E5" s="28" t="s">
        <v>169</v>
      </c>
      <c r="F5" s="30" t="s">
        <v>169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2</v>
      </c>
      <c r="L5" s="42">
        <f>SUM('RSD A'!D5)</f>
        <v>2</v>
      </c>
      <c r="M5" s="47">
        <f>SUM('RSD A'!E5)</f>
        <v>4</v>
      </c>
      <c r="N5" s="45"/>
      <c r="O5" s="53">
        <f>SUM('RSD B'!C5)</f>
        <v>3</v>
      </c>
      <c r="P5" s="42">
        <f>SUM('RSD B'!D5)</f>
        <v>1</v>
      </c>
      <c r="Q5" s="47">
        <f>SUM('RSD B'!E5)</f>
        <v>4</v>
      </c>
      <c r="R5" s="30"/>
      <c r="S5" s="53">
        <f>SUM('RSD C'!C5)</f>
        <v>7</v>
      </c>
      <c r="T5" s="42">
        <f>SUM('RSD C'!D5)</f>
        <v>3</v>
      </c>
      <c r="U5" s="47">
        <f>SUM('RSD C'!E5)</f>
        <v>10</v>
      </c>
      <c r="V5" s="30"/>
      <c r="W5" s="53">
        <f>SUM('RSD D'!C5)</f>
        <v>3</v>
      </c>
      <c r="X5" s="42">
        <f>SUM('RSD D'!D5)</f>
        <v>0</v>
      </c>
      <c r="Y5" s="97">
        <f>SUM('RSD D'!E5)</f>
        <v>3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169</v>
      </c>
      <c r="F6" s="30" t="s">
        <v>169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7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3</v>
      </c>
      <c r="E7" s="21">
        <f>SUM(BLB!F7+'RSD A'!F7+'RSD B'!F7+'RSD C'!F7+'RSD D'!F7)</f>
        <v>5</v>
      </c>
      <c r="F7" s="21">
        <f>SUM(D7-E7)</f>
        <v>-2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0</v>
      </c>
      <c r="L7" s="42">
        <f>SUM('RSD A'!D7)</f>
        <v>0</v>
      </c>
      <c r="M7" s="47">
        <f>SUM('RSD A'!E7)</f>
        <v>0</v>
      </c>
      <c r="N7" s="44"/>
      <c r="O7" s="53">
        <f>SUM('RSD B'!C7)</f>
        <v>0</v>
      </c>
      <c r="P7" s="42">
        <f>SUM('RSD B'!D7)</f>
        <v>1</v>
      </c>
      <c r="Q7" s="47">
        <f>SUM('RSD B'!E7)</f>
        <v>1</v>
      </c>
      <c r="R7" s="28"/>
      <c r="S7" s="53">
        <f>SUM('RSD C'!C7)</f>
        <v>1</v>
      </c>
      <c r="T7" s="42">
        <f>SUM('RSD C'!D7)</f>
        <v>0</v>
      </c>
      <c r="U7" s="47">
        <f>SUM('RSD C'!E7)</f>
        <v>1</v>
      </c>
      <c r="V7" s="28"/>
      <c r="W7" s="53">
        <f>SUM('RSD D'!C7)</f>
        <v>0</v>
      </c>
      <c r="X7" s="42">
        <f>SUM('RSD D'!D7)</f>
        <v>1</v>
      </c>
      <c r="Y7" s="97">
        <f>SUM('RSD D'!E7)</f>
        <v>1</v>
      </c>
      <c r="Z7" s="64"/>
    </row>
    <row r="8" spans="1:26" ht="12.75">
      <c r="A8" s="21" t="s">
        <v>10</v>
      </c>
      <c r="B8" t="s">
        <v>134</v>
      </c>
      <c r="C8" s="1" t="s">
        <v>85</v>
      </c>
      <c r="D8" s="21">
        <f t="shared" si="0"/>
        <v>3</v>
      </c>
      <c r="E8" s="21">
        <f>SUM(BLB!F8+'RSD A'!F8+'RSD B'!F8+'RSD C'!F8+'RSD D'!F8)</f>
        <v>5</v>
      </c>
      <c r="F8" s="21">
        <f>SUM(D8+D9+D11-E8)</f>
        <v>6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0</v>
      </c>
      <c r="Q8" s="47">
        <f>SUM('RSD B'!E8)</f>
        <v>0</v>
      </c>
      <c r="R8" s="28"/>
      <c r="S8" s="53">
        <f>SUM('RSD C'!C8)</f>
        <v>2</v>
      </c>
      <c r="T8" s="42">
        <f>SUM('RSD C'!D8)</f>
        <v>0</v>
      </c>
      <c r="U8" s="47">
        <f>SUM('RSD C'!E8)</f>
        <v>2</v>
      </c>
      <c r="V8" s="28"/>
      <c r="W8" s="53">
        <f>SUM('RSD D'!C8)</f>
        <v>0</v>
      </c>
      <c r="X8" s="42">
        <f>SUM('RSD D'!D8)</f>
        <v>0</v>
      </c>
      <c r="Y8" s="97">
        <f>SUM('RSD D'!E8)</f>
        <v>0</v>
      </c>
      <c r="Z8" s="64"/>
    </row>
    <row r="9" spans="1:26" ht="12.75">
      <c r="A9" s="21" t="s">
        <v>10</v>
      </c>
      <c r="B9" t="s">
        <v>206</v>
      </c>
      <c r="C9" s="1" t="s">
        <v>83</v>
      </c>
      <c r="D9" s="21">
        <f t="shared" si="0"/>
        <v>8</v>
      </c>
      <c r="E9" s="28" t="s">
        <v>169</v>
      </c>
      <c r="F9" s="30" t="s">
        <v>169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0</v>
      </c>
      <c r="M9" s="47">
        <f>SUM('RSD A'!E9)</f>
        <v>1</v>
      </c>
      <c r="N9" s="45"/>
      <c r="O9" s="53">
        <f>SUM('RSD B'!C9)</f>
        <v>0</v>
      </c>
      <c r="P9" s="42">
        <f>SUM('RSD B'!D9)</f>
        <v>3</v>
      </c>
      <c r="Q9" s="47">
        <f>SUM('RSD B'!E9)</f>
        <v>3</v>
      </c>
      <c r="R9" s="30"/>
      <c r="S9" s="53">
        <f>SUM('RSD C'!C9)</f>
        <v>1</v>
      </c>
      <c r="T9" s="42">
        <f>SUM('RSD C'!D9)</f>
        <v>3</v>
      </c>
      <c r="U9" s="47">
        <f>SUM('RSD C'!E9)</f>
        <v>4</v>
      </c>
      <c r="V9" s="30"/>
      <c r="W9" s="53">
        <f>SUM('RSD D'!C9)</f>
        <v>0</v>
      </c>
      <c r="X9" s="42">
        <f>SUM('RSD D'!D9)</f>
        <v>0</v>
      </c>
      <c r="Y9" s="97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3</v>
      </c>
      <c r="E10" s="21">
        <f>SUM(BLB!F10+'RSD A'!F10+'RSD B'!F10+'RSD C'!F10+'RSD D'!F10)</f>
        <v>3</v>
      </c>
      <c r="F10" s="21">
        <f>SUM(D10-E10)</f>
        <v>0</v>
      </c>
      <c r="G10" s="67">
        <f>SUM(BLB!C10)</f>
        <v>1</v>
      </c>
      <c r="H10" s="68">
        <f>SUM(BLB!D10)</f>
        <v>0</v>
      </c>
      <c r="I10" s="47">
        <f>SUM(BLB!E10)</f>
        <v>1</v>
      </c>
      <c r="J10" s="44"/>
      <c r="K10" s="53">
        <f>SUM('RSD A'!C10)</f>
        <v>2</v>
      </c>
      <c r="L10" s="42">
        <f>SUM('RSD A'!D10)</f>
        <v>0</v>
      </c>
      <c r="M10" s="47">
        <f>SUM('RSD A'!E10)</f>
        <v>2</v>
      </c>
      <c r="N10" s="44"/>
      <c r="O10" s="53">
        <f>SUM('RSD B'!C10)</f>
        <v>0</v>
      </c>
      <c r="P10" s="42">
        <f>SUM('RSD B'!D10)</f>
        <v>0</v>
      </c>
      <c r="Q10" s="47">
        <f>SUM('RSD B'!E10)</f>
        <v>0</v>
      </c>
      <c r="R10" s="28"/>
      <c r="S10" s="53">
        <f>SUM('RSD C'!C10)</f>
        <v>0</v>
      </c>
      <c r="T10" s="42">
        <f>SUM('RSD C'!D10)</f>
        <v>0</v>
      </c>
      <c r="U10" s="47">
        <f>SUM('RSD C'!E10)</f>
        <v>0</v>
      </c>
      <c r="V10" s="28"/>
      <c r="W10" s="53">
        <f>SUM('RSD D'!C10)</f>
        <v>0</v>
      </c>
      <c r="X10" s="42">
        <f>SUM('RSD D'!D10)</f>
        <v>0</v>
      </c>
      <c r="Y10" s="97">
        <f>SUM('RSD D'!E10)</f>
        <v>0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169</v>
      </c>
      <c r="F11" s="30" t="s">
        <v>169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7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55</v>
      </c>
      <c r="E13" s="28" t="s">
        <v>169</v>
      </c>
      <c r="F13" s="30" t="s">
        <v>169</v>
      </c>
      <c r="G13" s="67">
        <f>SUM(BLB!C13)</f>
        <v>2</v>
      </c>
      <c r="H13" s="68">
        <f>SUM(BLB!D13)</f>
        <v>2</v>
      </c>
      <c r="I13" s="47">
        <f>SUM(BLB!E13)</f>
        <v>4</v>
      </c>
      <c r="J13" s="45"/>
      <c r="K13" s="53">
        <f>SUM('RSD A'!C13)</f>
        <v>5</v>
      </c>
      <c r="L13" s="42">
        <f>SUM('RSD A'!D13)</f>
        <v>4</v>
      </c>
      <c r="M13" s="47">
        <f>SUM('RSD A'!E13)</f>
        <v>9</v>
      </c>
      <c r="N13" s="45"/>
      <c r="O13" s="53">
        <f>SUM('RSD B'!C13)</f>
        <v>7</v>
      </c>
      <c r="P13" s="42">
        <f>SUM('RSD B'!D13)</f>
        <v>5</v>
      </c>
      <c r="Q13" s="47">
        <f>SUM('RSD B'!E13)</f>
        <v>12</v>
      </c>
      <c r="R13" s="30"/>
      <c r="S13" s="53">
        <f>SUM('RSD C'!C13)</f>
        <v>17</v>
      </c>
      <c r="T13" s="42">
        <f>SUM('RSD C'!D13)</f>
        <v>7</v>
      </c>
      <c r="U13" s="47">
        <f>SUM('RSD C'!E13)</f>
        <v>24</v>
      </c>
      <c r="V13" s="30"/>
      <c r="W13" s="53">
        <f>SUM('RSD D'!C13)</f>
        <v>4</v>
      </c>
      <c r="X13" s="42">
        <f>SUM('RSD D'!D13)</f>
        <v>2</v>
      </c>
      <c r="Y13" s="97">
        <f>SUM('RSD D'!E13)</f>
        <v>6</v>
      </c>
      <c r="Z13" s="64"/>
    </row>
    <row r="14" spans="1:26" ht="12.75">
      <c r="A14" s="21" t="s">
        <v>181</v>
      </c>
      <c r="B14" t="s">
        <v>242</v>
      </c>
      <c r="C14" s="1" t="s">
        <v>241</v>
      </c>
      <c r="D14" s="21">
        <f t="shared" si="1"/>
        <v>1</v>
      </c>
      <c r="E14" s="28" t="s">
        <v>169</v>
      </c>
      <c r="F14" s="30" t="s">
        <v>169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0</v>
      </c>
      <c r="L14" s="42">
        <f>SUM('RSD A'!D14)</f>
        <v>0</v>
      </c>
      <c r="M14" s="47">
        <f>SUM('RSD A'!E14)</f>
        <v>0</v>
      </c>
      <c r="N14" s="45"/>
      <c r="O14" s="53">
        <f>SUM('RSD B'!C14)</f>
        <v>0</v>
      </c>
      <c r="P14" s="42">
        <f>SUM('RSD B'!D14)</f>
        <v>0</v>
      </c>
      <c r="Q14" s="47">
        <f>SUM('RSD B'!E14)</f>
        <v>0</v>
      </c>
      <c r="R14" s="30"/>
      <c r="S14" s="53">
        <f>SUM('RSD C'!C14)</f>
        <v>0</v>
      </c>
      <c r="T14" s="42">
        <f>SUM('RSD C'!D14)</f>
        <v>0</v>
      </c>
      <c r="U14" s="47">
        <f>SUM('RSD C'!E14)</f>
        <v>0</v>
      </c>
      <c r="V14" s="30"/>
      <c r="W14" s="53">
        <f>SUM('RSD D'!C14)</f>
        <v>1</v>
      </c>
      <c r="X14" s="42">
        <f>SUM('RSD D'!D14)</f>
        <v>0</v>
      </c>
      <c r="Y14" s="97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19</v>
      </c>
      <c r="E15" s="21">
        <f>SUM(BLB!F15+'RSD A'!F15+'RSD B'!F15+'RSD C'!F15+'RSD D'!F15)</f>
        <v>22</v>
      </c>
      <c r="F15" s="21">
        <f aca="true" t="shared" si="2" ref="F15:F21">SUM(D15-E15)</f>
        <v>-3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9</v>
      </c>
      <c r="L15" s="42">
        <f>SUM('RSD A'!D15)</f>
        <v>0</v>
      </c>
      <c r="M15" s="47">
        <f>SUM('RSD A'!E15)</f>
        <v>9</v>
      </c>
      <c r="N15" s="44"/>
      <c r="O15" s="53">
        <f>SUM('RSD B'!C15)</f>
        <v>1</v>
      </c>
      <c r="P15" s="42">
        <f>SUM('RSD B'!D15)</f>
        <v>0</v>
      </c>
      <c r="Q15" s="47">
        <f>SUM('RSD B'!E15)</f>
        <v>1</v>
      </c>
      <c r="R15" s="28"/>
      <c r="S15" s="53">
        <f>SUM('RSD C'!C15)</f>
        <v>5</v>
      </c>
      <c r="T15" s="42">
        <f>SUM('RSD C'!D15)</f>
        <v>2</v>
      </c>
      <c r="U15" s="47">
        <f>SUM('RSD C'!E15)</f>
        <v>7</v>
      </c>
      <c r="V15" s="28"/>
      <c r="W15" s="53">
        <f>SUM('RSD D'!C15)</f>
        <v>1</v>
      </c>
      <c r="X15" s="42">
        <f>SUM('RSD D'!D15)</f>
        <v>0</v>
      </c>
      <c r="Y15" s="97">
        <f>SUM('RSD D'!E15)</f>
        <v>1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23</v>
      </c>
      <c r="E16" s="21">
        <f>SUM(BLB!F16+'RSD A'!F16+'RSD B'!F16+'RSD C'!F16+'RSD D'!F16)</f>
        <v>25</v>
      </c>
      <c r="F16" s="21">
        <f t="shared" si="2"/>
        <v>-2</v>
      </c>
      <c r="G16" s="67">
        <f>SUM(BLB!C16)</f>
        <v>1</v>
      </c>
      <c r="H16" s="68">
        <f>SUM(BLB!D16)</f>
        <v>0</v>
      </c>
      <c r="I16" s="47">
        <f>SUM(BLB!E16)</f>
        <v>1</v>
      </c>
      <c r="J16" s="44"/>
      <c r="K16" s="53">
        <f>SUM('RSD A'!C16)</f>
        <v>3</v>
      </c>
      <c r="L16" s="42">
        <f>SUM('RSD A'!D16)</f>
        <v>4</v>
      </c>
      <c r="M16" s="47">
        <f>SUM('RSD A'!E16)</f>
        <v>7</v>
      </c>
      <c r="N16" s="44"/>
      <c r="O16" s="53">
        <f>SUM('RSD B'!C16)</f>
        <v>4</v>
      </c>
      <c r="P16" s="42">
        <f>SUM('RSD B'!D16)</f>
        <v>2</v>
      </c>
      <c r="Q16" s="47">
        <f>SUM('RSD B'!E16)</f>
        <v>6</v>
      </c>
      <c r="R16" s="28"/>
      <c r="S16" s="53">
        <f>SUM('RSD C'!C16)</f>
        <v>4</v>
      </c>
      <c r="T16" s="42">
        <f>SUM('RSD C'!D16)</f>
        <v>2</v>
      </c>
      <c r="U16" s="47">
        <f>SUM('RSD C'!E16)</f>
        <v>6</v>
      </c>
      <c r="V16" s="28"/>
      <c r="W16" s="53">
        <f>SUM('RSD D'!C16)</f>
        <v>2</v>
      </c>
      <c r="X16" s="42">
        <f>SUM('RSD D'!D16)</f>
        <v>1</v>
      </c>
      <c r="Y16" s="97">
        <f>SUM('RSD D'!E16)</f>
        <v>3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94</v>
      </c>
      <c r="E17" s="21">
        <f>SUM(BLB!F17+'RSD A'!F17+'RSD B'!F17+'RSD C'!F17+'RSD D'!F17)</f>
        <v>99</v>
      </c>
      <c r="F17" s="21">
        <f>SUM(D17+D18-E17)</f>
        <v>-5</v>
      </c>
      <c r="G17" s="67">
        <f>SUM(BLB!C17)</f>
        <v>2</v>
      </c>
      <c r="H17" s="68">
        <f>SUM(BLB!D17)</f>
        <v>1</v>
      </c>
      <c r="I17" s="47">
        <f>SUM(BLB!E17)</f>
        <v>3</v>
      </c>
      <c r="J17" s="44"/>
      <c r="K17" s="53">
        <f>SUM('RSD A'!C17)</f>
        <v>14</v>
      </c>
      <c r="L17" s="42">
        <f>SUM('RSD A'!D17)</f>
        <v>20</v>
      </c>
      <c r="M17" s="47">
        <f>SUM('RSD A'!E17)</f>
        <v>34</v>
      </c>
      <c r="N17" s="44"/>
      <c r="O17" s="53">
        <f>SUM('RSD B'!C17)</f>
        <v>10</v>
      </c>
      <c r="P17" s="42">
        <f>SUM('RSD B'!D17)</f>
        <v>15</v>
      </c>
      <c r="Q17" s="47">
        <f>SUM('RSD B'!E17)</f>
        <v>25</v>
      </c>
      <c r="R17" s="28"/>
      <c r="S17" s="53">
        <f>SUM('RSD C'!C17)</f>
        <v>7</v>
      </c>
      <c r="T17" s="42">
        <f>SUM('RSD C'!D17)</f>
        <v>8</v>
      </c>
      <c r="U17" s="47">
        <f>SUM('RSD C'!E17)</f>
        <v>15</v>
      </c>
      <c r="V17" s="28"/>
      <c r="W17" s="53">
        <f>SUM('RSD D'!C17)</f>
        <v>11</v>
      </c>
      <c r="X17" s="42">
        <f>SUM('RSD D'!D17)</f>
        <v>6</v>
      </c>
      <c r="Y17" s="97">
        <f>SUM('RSD D'!E17)</f>
        <v>17</v>
      </c>
      <c r="Z17" s="64"/>
    </row>
    <row r="18" spans="1:26" ht="12.75">
      <c r="A18" s="21" t="s">
        <v>181</v>
      </c>
      <c r="B18" t="s">
        <v>183</v>
      </c>
      <c r="C18" s="1" t="s">
        <v>180</v>
      </c>
      <c r="D18" s="21">
        <f t="shared" si="1"/>
        <v>0</v>
      </c>
      <c r="E18" s="28" t="s">
        <v>169</v>
      </c>
      <c r="F18" s="30" t="s">
        <v>169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0</v>
      </c>
      <c r="P18" s="42">
        <f>SUM('RSD B'!D18)</f>
        <v>0</v>
      </c>
      <c r="Q18" s="47">
        <f>SUM('RSD B'!E18)</f>
        <v>0</v>
      </c>
      <c r="R18" s="28"/>
      <c r="S18" s="53">
        <f>SUM('RSD C'!C18)</f>
        <v>0</v>
      </c>
      <c r="T18" s="42">
        <f>SUM('RSD C'!D18)</f>
        <v>0</v>
      </c>
      <c r="U18" s="47">
        <f>SUM('RSD C'!E18)</f>
        <v>0</v>
      </c>
      <c r="V18" s="28"/>
      <c r="W18" s="53">
        <f>SUM('RSD D'!C18)</f>
        <v>0</v>
      </c>
      <c r="X18" s="42">
        <f>SUM('RSD D'!D18)</f>
        <v>0</v>
      </c>
      <c r="Y18" s="97">
        <f>SUM('RSD D'!E18)</f>
        <v>0</v>
      </c>
      <c r="Z18" s="64"/>
    </row>
    <row r="19" spans="1:26" ht="12.75">
      <c r="A19" s="21" t="s">
        <v>181</v>
      </c>
      <c r="B19" t="s">
        <v>209</v>
      </c>
      <c r="C19" s="1" t="s">
        <v>208</v>
      </c>
      <c r="D19" s="21">
        <f t="shared" si="1"/>
        <v>0</v>
      </c>
      <c r="E19" s="28" t="s">
        <v>169</v>
      </c>
      <c r="F19" s="30" t="s">
        <v>169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7">
        <f>SUM('RSD D'!E19)</f>
        <v>0</v>
      </c>
      <c r="Z19" s="64"/>
    </row>
    <row r="20" spans="1:26" ht="12.75">
      <c r="A20" s="21" t="s">
        <v>181</v>
      </c>
      <c r="B20" t="s">
        <v>184</v>
      </c>
      <c r="C20" s="1" t="s">
        <v>182</v>
      </c>
      <c r="D20" s="21">
        <f t="shared" si="1"/>
        <v>7</v>
      </c>
      <c r="E20" s="28" t="s">
        <v>169</v>
      </c>
      <c r="F20" s="30" t="s">
        <v>169</v>
      </c>
      <c r="G20" s="67">
        <f>SUM(BLB!C20)</f>
        <v>1</v>
      </c>
      <c r="H20" s="68">
        <f>SUM(BLB!D20)</f>
        <v>0</v>
      </c>
      <c r="I20" s="47">
        <f>SUM(BLB!E20)</f>
        <v>1</v>
      </c>
      <c r="J20" s="44"/>
      <c r="K20" s="53">
        <f>SUM('RSD A'!C20)</f>
        <v>0</v>
      </c>
      <c r="L20" s="42">
        <f>SUM('RSD A'!D20)</f>
        <v>1</v>
      </c>
      <c r="M20" s="47">
        <f>SUM('RSD A'!E20)</f>
        <v>1</v>
      </c>
      <c r="N20" s="44"/>
      <c r="O20" s="53">
        <f>SUM('RSD B'!C20)</f>
        <v>3</v>
      </c>
      <c r="P20" s="42">
        <f>SUM('RSD B'!D20)</f>
        <v>1</v>
      </c>
      <c r="Q20" s="47">
        <f>SUM('RSD B'!E20)</f>
        <v>4</v>
      </c>
      <c r="R20" s="28"/>
      <c r="S20" s="53">
        <f>SUM('RSD C'!C20)</f>
        <v>0</v>
      </c>
      <c r="T20" s="42">
        <f>SUM('RSD C'!D20)</f>
        <v>0</v>
      </c>
      <c r="U20" s="47">
        <f>SUM('RSD C'!E20)</f>
        <v>0</v>
      </c>
      <c r="V20" s="28"/>
      <c r="W20" s="53">
        <f>SUM('RSD D'!C20)</f>
        <v>0</v>
      </c>
      <c r="X20" s="42">
        <f>SUM('RSD D'!D20)</f>
        <v>1</v>
      </c>
      <c r="Y20" s="97">
        <f>SUM('RSD D'!E20)</f>
        <v>1</v>
      </c>
      <c r="Z20" s="64"/>
    </row>
    <row r="21" spans="1:26" ht="12.75">
      <c r="A21" s="21" t="s">
        <v>185</v>
      </c>
      <c r="B21" t="s">
        <v>226</v>
      </c>
      <c r="C21" s="1" t="s">
        <v>186</v>
      </c>
      <c r="D21" s="21">
        <f t="shared" si="1"/>
        <v>2</v>
      </c>
      <c r="E21" s="21">
        <f>SUM(BLB!F21+'RSD A'!F21+'RSD B'!F21+'RSD C'!F21+'RSD D'!F21)</f>
        <v>2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1</v>
      </c>
      <c r="M21" s="47">
        <f>SUM('RSD A'!E21)</f>
        <v>1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1</v>
      </c>
      <c r="U21" s="47">
        <f>SUM('RSD C'!E21)</f>
        <v>1</v>
      </c>
      <c r="V21" s="28"/>
      <c r="W21" s="53">
        <f>SUM('RSD D'!C21)</f>
        <v>0</v>
      </c>
      <c r="X21" s="42">
        <f>SUM('RSD D'!D21)</f>
        <v>0</v>
      </c>
      <c r="Y21" s="97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198</v>
      </c>
      <c r="C23" s="1" t="s">
        <v>38</v>
      </c>
      <c r="D23" s="21">
        <f>SUM(I23+M23+Q23+U23+Y23)</f>
        <v>45</v>
      </c>
      <c r="E23" s="21">
        <f>SUM(BLB!F23+'RSD A'!F23+'RSD B'!F23+'RSD C'!F23+'RSD D'!F23)</f>
        <v>45</v>
      </c>
      <c r="F23" s="21">
        <f>SUM(D23+D26-E23)</f>
        <v>0</v>
      </c>
      <c r="G23" s="67">
        <f>SUM(BLB!C23)</f>
        <v>2</v>
      </c>
      <c r="H23" s="68">
        <f>SUM(BLB!D23)</f>
        <v>0</v>
      </c>
      <c r="I23" s="47">
        <f>SUM(BLB!E23)</f>
        <v>2</v>
      </c>
      <c r="J23" s="44"/>
      <c r="K23" s="53">
        <f>SUM('RSD A'!C23)</f>
        <v>5</v>
      </c>
      <c r="L23" s="42">
        <f>SUM('RSD A'!D23)</f>
        <v>3</v>
      </c>
      <c r="M23" s="47">
        <f>SUM('RSD A'!E23)</f>
        <v>8</v>
      </c>
      <c r="N23" s="44"/>
      <c r="O23" s="53">
        <f>SUM('RSD B'!C23)</f>
        <v>12</v>
      </c>
      <c r="P23" s="42">
        <f>SUM('RSD B'!D23)</f>
        <v>2</v>
      </c>
      <c r="Q23" s="47">
        <f>SUM('RSD B'!E23)</f>
        <v>14</v>
      </c>
      <c r="R23" s="28"/>
      <c r="S23" s="53">
        <f>SUM('RSD C'!C23)</f>
        <v>7</v>
      </c>
      <c r="T23" s="42">
        <f>SUM('RSD C'!D23)</f>
        <v>6</v>
      </c>
      <c r="U23" s="47">
        <f>SUM('RSD C'!E23)</f>
        <v>13</v>
      </c>
      <c r="V23" s="28"/>
      <c r="W23" s="53">
        <f>SUM('RSD D'!C23)</f>
        <v>4</v>
      </c>
      <c r="X23" s="42">
        <f>SUM('RSD D'!D23)</f>
        <v>4</v>
      </c>
      <c r="Y23" s="97">
        <f>SUM('RSD D'!E23)</f>
        <v>8</v>
      </c>
      <c r="Z23" s="64"/>
    </row>
    <row r="24" spans="1:26" ht="12.75">
      <c r="A24" s="21" t="s">
        <v>19</v>
      </c>
      <c r="B24" t="s">
        <v>199</v>
      </c>
      <c r="C24" s="1" t="s">
        <v>195</v>
      </c>
      <c r="D24" s="28" t="s">
        <v>169</v>
      </c>
      <c r="E24" s="28" t="s">
        <v>169</v>
      </c>
      <c r="F24" s="30" t="s">
        <v>169</v>
      </c>
      <c r="G24" s="70" t="s">
        <v>169</v>
      </c>
      <c r="H24" s="70" t="s">
        <v>169</v>
      </c>
      <c r="I24" s="30" t="s">
        <v>169</v>
      </c>
      <c r="J24" s="30" t="s">
        <v>169</v>
      </c>
      <c r="K24" s="30" t="s">
        <v>169</v>
      </c>
      <c r="L24" s="30" t="s">
        <v>169</v>
      </c>
      <c r="M24" s="30" t="s">
        <v>169</v>
      </c>
      <c r="N24" s="30" t="s">
        <v>169</v>
      </c>
      <c r="O24" s="30" t="s">
        <v>169</v>
      </c>
      <c r="P24" s="30" t="s">
        <v>169</v>
      </c>
      <c r="Q24" s="30" t="s">
        <v>169</v>
      </c>
      <c r="R24" s="30" t="s">
        <v>169</v>
      </c>
      <c r="S24" s="30" t="s">
        <v>169</v>
      </c>
      <c r="T24" s="30" t="s">
        <v>169</v>
      </c>
      <c r="U24" s="30" t="s">
        <v>169</v>
      </c>
      <c r="V24" s="30" t="s">
        <v>169</v>
      </c>
      <c r="W24" s="30" t="s">
        <v>169</v>
      </c>
      <c r="X24" s="30" t="s">
        <v>169</v>
      </c>
      <c r="Y24" s="30" t="s">
        <v>169</v>
      </c>
      <c r="Z24" s="64"/>
    </row>
    <row r="25" spans="1:26" ht="12.75">
      <c r="A25" s="21" t="s">
        <v>19</v>
      </c>
      <c r="B25" t="s">
        <v>200</v>
      </c>
      <c r="C25" s="1" t="s">
        <v>196</v>
      </c>
      <c r="D25" s="28" t="s">
        <v>169</v>
      </c>
      <c r="E25" s="28" t="s">
        <v>169</v>
      </c>
      <c r="F25" s="30" t="s">
        <v>169</v>
      </c>
      <c r="G25" s="70" t="s">
        <v>169</v>
      </c>
      <c r="H25" s="70" t="s">
        <v>169</v>
      </c>
      <c r="I25" s="30" t="s">
        <v>169</v>
      </c>
      <c r="J25" s="30" t="s">
        <v>169</v>
      </c>
      <c r="K25" s="30" t="s">
        <v>169</v>
      </c>
      <c r="L25" s="30" t="s">
        <v>169</v>
      </c>
      <c r="M25" s="30" t="s">
        <v>169</v>
      </c>
      <c r="N25" s="30" t="s">
        <v>169</v>
      </c>
      <c r="O25" s="30" t="s">
        <v>169</v>
      </c>
      <c r="P25" s="30" t="s">
        <v>169</v>
      </c>
      <c r="Q25" s="30" t="s">
        <v>169</v>
      </c>
      <c r="R25" s="30" t="s">
        <v>169</v>
      </c>
      <c r="S25" s="30" t="s">
        <v>169</v>
      </c>
      <c r="T25" s="30" t="s">
        <v>169</v>
      </c>
      <c r="U25" s="30" t="s">
        <v>169</v>
      </c>
      <c r="V25" s="30" t="s">
        <v>169</v>
      </c>
      <c r="W25" s="30" t="s">
        <v>169</v>
      </c>
      <c r="X25" s="30" t="s">
        <v>169</v>
      </c>
      <c r="Y25" s="30" t="s">
        <v>169</v>
      </c>
      <c r="Z25" s="64"/>
    </row>
    <row r="26" spans="1:26" ht="12.75">
      <c r="A26" s="21" t="s">
        <v>79</v>
      </c>
      <c r="B26" t="s">
        <v>78</v>
      </c>
      <c r="C26" s="1" t="s">
        <v>197</v>
      </c>
      <c r="D26" s="21">
        <f>SUM(I26+M26+Q26+U26+Y26)</f>
        <v>0</v>
      </c>
      <c r="E26" s="28" t="s">
        <v>169</v>
      </c>
      <c r="F26" s="30" t="s">
        <v>169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7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202</v>
      </c>
      <c r="C28" s="1" t="s">
        <v>49</v>
      </c>
      <c r="D28" s="21">
        <f aca="true" t="shared" si="3" ref="D28:D33">SUM(I28+M28+Q28+U28+Y28)</f>
        <v>78</v>
      </c>
      <c r="E28" s="21">
        <f>SUM(BLB!F28+'RSD A'!F28+'RSD B'!F28+'RSD C'!F28+'RSD D'!F28)</f>
        <v>172</v>
      </c>
      <c r="F28" s="21">
        <f>SUM(D33+D32+D31+D30+D29+D28-E28)</f>
        <v>-14</v>
      </c>
      <c r="G28" s="67">
        <f>SUM(BLB!C28)</f>
        <v>6</v>
      </c>
      <c r="H28" s="68">
        <f>SUM(BLB!D28)</f>
        <v>4</v>
      </c>
      <c r="I28" s="47">
        <f>SUM(BLB!E28)</f>
        <v>10</v>
      </c>
      <c r="J28" s="44"/>
      <c r="K28" s="53">
        <f>SUM('RSD A'!C28)</f>
        <v>11</v>
      </c>
      <c r="L28" s="42">
        <f>SUM('RSD A'!D28)</f>
        <v>6</v>
      </c>
      <c r="M28" s="47">
        <f>SUM('RSD A'!E28)</f>
        <v>17</v>
      </c>
      <c r="N28" s="44"/>
      <c r="O28" s="53">
        <f>SUM('RSD B'!C28)</f>
        <v>9</v>
      </c>
      <c r="P28" s="42">
        <f>SUM('RSD B'!D28)</f>
        <v>10</v>
      </c>
      <c r="Q28" s="47">
        <f>SUM('RSD B'!E28)</f>
        <v>19</v>
      </c>
      <c r="R28" s="28"/>
      <c r="S28" s="53">
        <f>SUM('RSD C'!C28)</f>
        <v>12</v>
      </c>
      <c r="T28" s="42">
        <f>SUM('RSD C'!D28)</f>
        <v>8</v>
      </c>
      <c r="U28" s="47">
        <f>SUM('RSD C'!E28)</f>
        <v>20</v>
      </c>
      <c r="V28" s="28"/>
      <c r="W28" s="53">
        <f>SUM('RSD D'!C28)</f>
        <v>5</v>
      </c>
      <c r="X28" s="42">
        <f>SUM('RSD D'!D28)</f>
        <v>7</v>
      </c>
      <c r="Y28" s="97">
        <f>SUM('RSD D'!E28)</f>
        <v>12</v>
      </c>
      <c r="Z28" s="64"/>
    </row>
    <row r="29" spans="1:26" ht="12.75">
      <c r="A29" s="21" t="s">
        <v>21</v>
      </c>
      <c r="B29" t="s">
        <v>204</v>
      </c>
      <c r="C29" s="1" t="s">
        <v>205</v>
      </c>
      <c r="D29" s="21">
        <f t="shared" si="3"/>
        <v>0</v>
      </c>
      <c r="E29" s="28" t="s">
        <v>169</v>
      </c>
      <c r="F29" s="30" t="s">
        <v>169</v>
      </c>
      <c r="G29" s="67">
        <f>SUM(BLB!C29)</f>
        <v>0</v>
      </c>
      <c r="H29" s="68">
        <f>SUM(BLB!D29)</f>
        <v>0</v>
      </c>
      <c r="I29" s="47">
        <f>SUM(BLB!E29)</f>
        <v>0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7">
        <f>SUM('RSD D'!E29)</f>
        <v>0</v>
      </c>
      <c r="Z29" s="64"/>
    </row>
    <row r="30" spans="1:26" ht="12.75">
      <c r="A30" s="21" t="s">
        <v>21</v>
      </c>
      <c r="B30" t="s">
        <v>238</v>
      </c>
      <c r="C30" s="1" t="s">
        <v>235</v>
      </c>
      <c r="D30" s="21">
        <f t="shared" si="3"/>
        <v>73</v>
      </c>
      <c r="E30" s="28" t="s">
        <v>169</v>
      </c>
      <c r="F30" s="30" t="s">
        <v>169</v>
      </c>
      <c r="G30" s="67">
        <f>SUM(BLB!C30)</f>
        <v>22</v>
      </c>
      <c r="H30" s="68">
        <f>SUM(BLB!D30)</f>
        <v>10</v>
      </c>
      <c r="I30" s="47">
        <f>SUM(BLB!E30)</f>
        <v>32</v>
      </c>
      <c r="J30" s="45"/>
      <c r="K30" s="53">
        <f>SUM('RSD A'!C30)</f>
        <v>5</v>
      </c>
      <c r="L30" s="42">
        <f>SUM('RSD A'!D30)</f>
        <v>4</v>
      </c>
      <c r="M30" s="47">
        <f>SUM('RSD A'!E30)</f>
        <v>9</v>
      </c>
      <c r="N30" s="45"/>
      <c r="O30" s="53">
        <f>SUM('RSD B'!C30)</f>
        <v>3</v>
      </c>
      <c r="P30" s="42">
        <f>SUM('RSD B'!D30)</f>
        <v>3</v>
      </c>
      <c r="Q30" s="47">
        <f>SUM('RSD B'!E30)</f>
        <v>6</v>
      </c>
      <c r="R30" s="30"/>
      <c r="S30" s="53">
        <f>SUM('RSD C'!C30)</f>
        <v>7</v>
      </c>
      <c r="T30" s="42">
        <f>SUM('RSD C'!D30)</f>
        <v>5</v>
      </c>
      <c r="U30" s="47">
        <f>SUM('RSD C'!E30)</f>
        <v>12</v>
      </c>
      <c r="V30" s="30"/>
      <c r="W30" s="53">
        <f>SUM('RSD D'!C30)</f>
        <v>11</v>
      </c>
      <c r="X30" s="42">
        <f>SUM('RSD D'!D30)</f>
        <v>3</v>
      </c>
      <c r="Y30" s="97">
        <f>SUM('RSD D'!E30)</f>
        <v>14</v>
      </c>
      <c r="Z30" s="64"/>
    </row>
    <row r="31" spans="1:26" ht="12.75">
      <c r="A31" s="21" t="s">
        <v>21</v>
      </c>
      <c r="B31" t="s">
        <v>203</v>
      </c>
      <c r="C31" s="1" t="s">
        <v>39</v>
      </c>
      <c r="D31" s="21">
        <f t="shared" si="3"/>
        <v>5</v>
      </c>
      <c r="E31" s="28" t="s">
        <v>169</v>
      </c>
      <c r="F31" s="30" t="s">
        <v>169</v>
      </c>
      <c r="G31" s="67">
        <f>SUM(BLB!C31)</f>
        <v>0</v>
      </c>
      <c r="H31" s="68">
        <f>SUM(BLB!D31)</f>
        <v>0</v>
      </c>
      <c r="I31" s="47">
        <f>SUM(BLB!E31)</f>
        <v>0</v>
      </c>
      <c r="J31" s="45"/>
      <c r="K31" s="53">
        <f>SUM('RSD A'!C31)</f>
        <v>0</v>
      </c>
      <c r="L31" s="42">
        <f>SUM('RSD A'!D31)</f>
        <v>0</v>
      </c>
      <c r="M31" s="47">
        <f>SUM('RSD A'!E31)</f>
        <v>0</v>
      </c>
      <c r="N31" s="45"/>
      <c r="O31" s="53">
        <f>SUM('RSD B'!C31)</f>
        <v>1</v>
      </c>
      <c r="P31" s="42">
        <f>SUM('RSD B'!D31)</f>
        <v>2</v>
      </c>
      <c r="Q31" s="47">
        <f>SUM('RSD B'!E31)</f>
        <v>3</v>
      </c>
      <c r="R31" s="30"/>
      <c r="S31" s="53">
        <f>SUM('RSD C'!C31)</f>
        <v>0</v>
      </c>
      <c r="T31" s="42">
        <f>SUM('RSD C'!D31)</f>
        <v>2</v>
      </c>
      <c r="U31" s="47">
        <f>SUM('RSD C'!E31)</f>
        <v>2</v>
      </c>
      <c r="V31" s="30"/>
      <c r="W31" s="53">
        <f>SUM('RSD D'!C31)</f>
        <v>0</v>
      </c>
      <c r="X31" s="42">
        <f>SUM('RSD D'!D31)</f>
        <v>0</v>
      </c>
      <c r="Y31" s="97">
        <f>SUM('RSD D'!E31)</f>
        <v>0</v>
      </c>
      <c r="Z31" s="64"/>
    </row>
    <row r="32" spans="1:26" ht="12.75">
      <c r="A32" s="21" t="s">
        <v>21</v>
      </c>
      <c r="B32" t="s">
        <v>239</v>
      </c>
      <c r="C32" s="1" t="s">
        <v>236</v>
      </c>
      <c r="D32" s="21">
        <f t="shared" si="3"/>
        <v>2</v>
      </c>
      <c r="E32" s="28" t="s">
        <v>169</v>
      </c>
      <c r="F32" s="30" t="s">
        <v>169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1</v>
      </c>
      <c r="X32" s="42">
        <f>SUM('RSD D'!D32)</f>
        <v>0</v>
      </c>
      <c r="Y32" s="97">
        <f>SUM('RSD D'!E32)</f>
        <v>1</v>
      </c>
      <c r="Z32" s="64"/>
    </row>
    <row r="33" spans="1:26" ht="12.75">
      <c r="A33" s="21" t="s">
        <v>21</v>
      </c>
      <c r="B33" t="s">
        <v>240</v>
      </c>
      <c r="C33" s="1" t="s">
        <v>237</v>
      </c>
      <c r="D33" s="21">
        <f t="shared" si="3"/>
        <v>0</v>
      </c>
      <c r="E33" s="28" t="s">
        <v>169</v>
      </c>
      <c r="F33" s="30" t="s">
        <v>169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7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169</v>
      </c>
      <c r="E34" s="28" t="s">
        <v>169</v>
      </c>
      <c r="F34" s="30" t="s">
        <v>169</v>
      </c>
      <c r="G34" s="71" t="s">
        <v>169</v>
      </c>
      <c r="H34" s="71" t="s">
        <v>169</v>
      </c>
      <c r="I34" s="28" t="s">
        <v>169</v>
      </c>
      <c r="J34" s="28" t="s">
        <v>169</v>
      </c>
      <c r="K34" s="28" t="s">
        <v>169</v>
      </c>
      <c r="L34" s="28" t="s">
        <v>169</v>
      </c>
      <c r="M34" s="28" t="s">
        <v>169</v>
      </c>
      <c r="N34" s="28" t="s">
        <v>169</v>
      </c>
      <c r="O34" s="28" t="s">
        <v>169</v>
      </c>
      <c r="P34" s="28" t="s">
        <v>169</v>
      </c>
      <c r="Q34" s="28" t="s">
        <v>169</v>
      </c>
      <c r="R34" s="28" t="s">
        <v>169</v>
      </c>
      <c r="S34" s="28" t="s">
        <v>169</v>
      </c>
      <c r="T34" s="28" t="s">
        <v>169</v>
      </c>
      <c r="U34" s="28" t="s">
        <v>169</v>
      </c>
      <c r="V34" s="28" t="s">
        <v>169</v>
      </c>
      <c r="W34" s="28" t="s">
        <v>169</v>
      </c>
      <c r="X34" s="28" t="s">
        <v>169</v>
      </c>
      <c r="Y34" s="30" t="s">
        <v>169</v>
      </c>
      <c r="Z34" s="64"/>
    </row>
    <row r="35" spans="1:26" ht="12.75">
      <c r="A35" s="21" t="s">
        <v>21</v>
      </c>
      <c r="B35" t="s">
        <v>191</v>
      </c>
      <c r="C35" s="1" t="s">
        <v>192</v>
      </c>
      <c r="D35" s="28" t="s">
        <v>169</v>
      </c>
      <c r="E35" s="28" t="s">
        <v>169</v>
      </c>
      <c r="F35" s="30" t="s">
        <v>169</v>
      </c>
      <c r="G35" s="71" t="s">
        <v>169</v>
      </c>
      <c r="H35" s="71" t="s">
        <v>169</v>
      </c>
      <c r="I35" s="28" t="s">
        <v>169</v>
      </c>
      <c r="J35" s="28" t="s">
        <v>169</v>
      </c>
      <c r="K35" s="28" t="s">
        <v>169</v>
      </c>
      <c r="L35" s="28" t="s">
        <v>169</v>
      </c>
      <c r="M35" s="28" t="s">
        <v>169</v>
      </c>
      <c r="N35" s="28" t="s">
        <v>169</v>
      </c>
      <c r="O35" s="28" t="s">
        <v>169</v>
      </c>
      <c r="P35" s="28" t="s">
        <v>169</v>
      </c>
      <c r="Q35" s="28" t="s">
        <v>169</v>
      </c>
      <c r="R35" s="28" t="s">
        <v>169</v>
      </c>
      <c r="S35" s="28" t="s">
        <v>169</v>
      </c>
      <c r="T35" s="28" t="s">
        <v>169</v>
      </c>
      <c r="U35" s="28" t="s">
        <v>169</v>
      </c>
      <c r="V35" s="28" t="s">
        <v>169</v>
      </c>
      <c r="W35" s="28" t="s">
        <v>169</v>
      </c>
      <c r="X35" s="28" t="s">
        <v>169</v>
      </c>
      <c r="Y35" s="30" t="s">
        <v>169</v>
      </c>
      <c r="Z35" s="64"/>
    </row>
    <row r="36" spans="1:26" ht="12.75">
      <c r="A36" s="21" t="s">
        <v>21</v>
      </c>
      <c r="B36" t="s">
        <v>193</v>
      </c>
      <c r="C36" s="1" t="s">
        <v>194</v>
      </c>
      <c r="D36" s="28" t="s">
        <v>169</v>
      </c>
      <c r="E36" s="28" t="s">
        <v>169</v>
      </c>
      <c r="F36" s="30" t="s">
        <v>169</v>
      </c>
      <c r="G36" s="71" t="s">
        <v>169</v>
      </c>
      <c r="H36" s="71" t="s">
        <v>169</v>
      </c>
      <c r="I36" s="28" t="s">
        <v>169</v>
      </c>
      <c r="J36" s="28" t="s">
        <v>169</v>
      </c>
      <c r="K36" s="28" t="s">
        <v>169</v>
      </c>
      <c r="L36" s="28" t="s">
        <v>169</v>
      </c>
      <c r="M36" s="28" t="s">
        <v>169</v>
      </c>
      <c r="N36" s="28" t="s">
        <v>169</v>
      </c>
      <c r="O36" s="28" t="s">
        <v>169</v>
      </c>
      <c r="P36" s="28" t="s">
        <v>169</v>
      </c>
      <c r="Q36" s="28" t="s">
        <v>169</v>
      </c>
      <c r="R36" s="28" t="s">
        <v>169</v>
      </c>
      <c r="S36" s="28" t="s">
        <v>169</v>
      </c>
      <c r="T36" s="28" t="s">
        <v>169</v>
      </c>
      <c r="U36" s="28" t="s">
        <v>169</v>
      </c>
      <c r="V36" s="28" t="s">
        <v>169</v>
      </c>
      <c r="W36" s="28" t="s">
        <v>169</v>
      </c>
      <c r="X36" s="28" t="s">
        <v>169</v>
      </c>
      <c r="Y36" s="30" t="s">
        <v>169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34</v>
      </c>
      <c r="E38" s="21">
        <f>SUM(BLB!F38+'RSD A'!F38+'RSD B'!F38+'RSD C'!F38+'RSD D'!F38)</f>
        <v>63</v>
      </c>
      <c r="F38" s="21">
        <f>SUM(D38+D42+D53-E38)</f>
        <v>-6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1</v>
      </c>
      <c r="L38" s="42">
        <f>SUM('RSD A'!D38)</f>
        <v>4</v>
      </c>
      <c r="M38" s="47">
        <f>SUM('RSD A'!E38)</f>
        <v>5</v>
      </c>
      <c r="N38" s="44"/>
      <c r="O38" s="53">
        <f>SUM('RSD B'!C38)</f>
        <v>2</v>
      </c>
      <c r="P38" s="42">
        <f>SUM('RSD B'!D38)</f>
        <v>8</v>
      </c>
      <c r="Q38" s="47">
        <f>SUM('RSD B'!E38)</f>
        <v>10</v>
      </c>
      <c r="R38" s="28"/>
      <c r="S38" s="53">
        <f>SUM('RSD C'!C38)</f>
        <v>12</v>
      </c>
      <c r="T38" s="42">
        <f>SUM('RSD C'!D38)</f>
        <v>5</v>
      </c>
      <c r="U38" s="47">
        <f>SUM('RSD C'!E38)</f>
        <v>17</v>
      </c>
      <c r="V38" s="28"/>
      <c r="W38" s="53">
        <f>SUM('RSD D'!C38)</f>
        <v>0</v>
      </c>
      <c r="X38" s="42">
        <f>SUM('RSD D'!D38)</f>
        <v>2</v>
      </c>
      <c r="Y38" s="97">
        <f>SUM('RSD D'!E38)</f>
        <v>2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5</v>
      </c>
      <c r="F39" s="21">
        <f>SUM(D39+D52-E39)</f>
        <v>0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7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40</v>
      </c>
      <c r="E40" s="21">
        <f>SUM(BLB!F40+'RSD A'!F40+'RSD B'!F40+'RSD C'!F40+'RSD D'!F40)</f>
        <v>41</v>
      </c>
      <c r="F40" s="21">
        <f>SUM(D40+D51-E40)</f>
        <v>-1</v>
      </c>
      <c r="G40" s="67">
        <f>SUM(BLB!C40)</f>
        <v>0</v>
      </c>
      <c r="H40" s="68">
        <f>SUM(BLB!D40)</f>
        <v>1</v>
      </c>
      <c r="I40" s="47">
        <f>SUM(BLB!E40)</f>
        <v>1</v>
      </c>
      <c r="J40" s="44"/>
      <c r="K40" s="53">
        <f>SUM('RSD A'!C40)</f>
        <v>6</v>
      </c>
      <c r="L40" s="42">
        <f>SUM('RSD A'!D40)</f>
        <v>2</v>
      </c>
      <c r="M40" s="47">
        <f>SUM('RSD A'!E40)</f>
        <v>8</v>
      </c>
      <c r="N40" s="44"/>
      <c r="O40" s="53">
        <f>SUM('RSD B'!C40)</f>
        <v>9</v>
      </c>
      <c r="P40" s="42">
        <f>SUM('RSD B'!D40)</f>
        <v>3</v>
      </c>
      <c r="Q40" s="47">
        <f>SUM('RSD B'!E40)</f>
        <v>12</v>
      </c>
      <c r="R40" s="28"/>
      <c r="S40" s="53">
        <f>SUM('RSD C'!C40)</f>
        <v>3</v>
      </c>
      <c r="T40" s="42">
        <f>SUM('RSD C'!D40)</f>
        <v>9</v>
      </c>
      <c r="U40" s="47">
        <f>SUM('RSD C'!E40)</f>
        <v>12</v>
      </c>
      <c r="V40" s="28"/>
      <c r="W40" s="53">
        <f>SUM('RSD D'!C40)</f>
        <v>4</v>
      </c>
      <c r="X40" s="42">
        <f>SUM('RSD D'!D40)</f>
        <v>3</v>
      </c>
      <c r="Y40" s="97">
        <f>SUM('RSD D'!E40)</f>
        <v>7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134</v>
      </c>
      <c r="E41" s="21">
        <f>SUM(BLB!F41+'RSD A'!F41+'RSD B'!F41+'RSD C'!F41+'RSD D'!F41)</f>
        <v>147</v>
      </c>
      <c r="F41" s="21">
        <f>SUM(D41+D19+D49-E41)</f>
        <v>-13</v>
      </c>
      <c r="G41" s="67">
        <f>SUM(BLB!C41)</f>
        <v>0</v>
      </c>
      <c r="H41" s="68">
        <f>SUM(BLB!D41)</f>
        <v>0</v>
      </c>
      <c r="I41" s="47">
        <f>SUM(BLB!E41)</f>
        <v>0</v>
      </c>
      <c r="J41" s="44"/>
      <c r="K41" s="53">
        <f>SUM('RSD A'!C41)</f>
        <v>19</v>
      </c>
      <c r="L41" s="42">
        <f>SUM('RSD A'!D41)</f>
        <v>8</v>
      </c>
      <c r="M41" s="47">
        <f>SUM('RSD A'!E41)</f>
        <v>27</v>
      </c>
      <c r="N41" s="44"/>
      <c r="O41" s="53">
        <f>SUM('RSD B'!C41)</f>
        <v>29</v>
      </c>
      <c r="P41" s="42">
        <f>SUM('RSD B'!D41)</f>
        <v>24</v>
      </c>
      <c r="Q41" s="47">
        <f>SUM('RSD B'!E41)</f>
        <v>53</v>
      </c>
      <c r="R41" s="28"/>
      <c r="S41" s="53">
        <f>SUM('RSD C'!C41)</f>
        <v>18</v>
      </c>
      <c r="T41" s="42">
        <f>SUM('RSD C'!D41)</f>
        <v>17</v>
      </c>
      <c r="U41" s="47">
        <f>SUM('RSD C'!E41)</f>
        <v>35</v>
      </c>
      <c r="V41" s="28"/>
      <c r="W41" s="53">
        <f>SUM('RSD D'!C41)</f>
        <v>9</v>
      </c>
      <c r="X41" s="42">
        <f>SUM('RSD D'!D41)</f>
        <v>10</v>
      </c>
      <c r="Y41" s="97">
        <f>SUM('RSD D'!E41)</f>
        <v>19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23</v>
      </c>
      <c r="E42" s="28" t="s">
        <v>169</v>
      </c>
      <c r="F42" s="30" t="s">
        <v>169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1</v>
      </c>
      <c r="L42" s="42">
        <f>SUM('RSD A'!D42)</f>
        <v>3</v>
      </c>
      <c r="M42" s="47">
        <f>SUM('RSD A'!E42)</f>
        <v>4</v>
      </c>
      <c r="N42" s="45"/>
      <c r="O42" s="53">
        <f>SUM('RSD B'!C42)</f>
        <v>1</v>
      </c>
      <c r="P42" s="42">
        <f>SUM('RSD B'!D42)</f>
        <v>2</v>
      </c>
      <c r="Q42" s="47">
        <f>SUM('RSD B'!E42)</f>
        <v>3</v>
      </c>
      <c r="R42" s="30"/>
      <c r="S42" s="53">
        <f>SUM('RSD C'!C42)</f>
        <v>6</v>
      </c>
      <c r="T42" s="42">
        <f>SUM('RSD C'!D42)</f>
        <v>7</v>
      </c>
      <c r="U42" s="47">
        <f>SUM('RSD C'!E42)</f>
        <v>13</v>
      </c>
      <c r="V42" s="30"/>
      <c r="W42" s="53">
        <f>SUM('RSD D'!C42)</f>
        <v>3</v>
      </c>
      <c r="X42" s="42">
        <f>SUM('RSD D'!D42)</f>
        <v>0</v>
      </c>
      <c r="Y42" s="97">
        <f>SUM('RSD D'!E42)</f>
        <v>3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32</v>
      </c>
      <c r="E43" s="21">
        <f>SUM(BLB!F43+'RSD A'!F43+'RSD B'!F43+'RSD C'!F43+'RSD D'!F43)</f>
        <v>31</v>
      </c>
      <c r="F43" s="21">
        <f>SUM(D43+D50-E43)</f>
        <v>1</v>
      </c>
      <c r="G43" s="67">
        <f>SUM(BLB!C43)</f>
        <v>2</v>
      </c>
      <c r="H43" s="68">
        <f>SUM(BLB!D43)</f>
        <v>1</v>
      </c>
      <c r="I43" s="47">
        <f>SUM(BLB!E43)</f>
        <v>3</v>
      </c>
      <c r="J43" s="44"/>
      <c r="K43" s="53">
        <f>SUM('RSD A'!C43)</f>
        <v>5</v>
      </c>
      <c r="L43" s="42">
        <f>SUM('RSD A'!D43)</f>
        <v>4</v>
      </c>
      <c r="M43" s="47">
        <f>SUM('RSD A'!E43)</f>
        <v>9</v>
      </c>
      <c r="N43" s="44"/>
      <c r="O43" s="53">
        <f>SUM('RSD B'!C43)</f>
        <v>4</v>
      </c>
      <c r="P43" s="42">
        <f>SUM('RSD B'!D43)</f>
        <v>3</v>
      </c>
      <c r="Q43" s="47">
        <f>SUM('RSD B'!E43)</f>
        <v>7</v>
      </c>
      <c r="R43" s="28"/>
      <c r="S43" s="53">
        <f>SUM('RSD C'!C43)</f>
        <v>6</v>
      </c>
      <c r="T43" s="42">
        <f>SUM('RSD C'!D43)</f>
        <v>2</v>
      </c>
      <c r="U43" s="47">
        <f>SUM('RSD C'!E43)</f>
        <v>8</v>
      </c>
      <c r="V43" s="28"/>
      <c r="W43" s="53">
        <f>SUM('RSD D'!C43)</f>
        <v>3</v>
      </c>
      <c r="X43" s="42">
        <f>SUM('RSD D'!D43)</f>
        <v>2</v>
      </c>
      <c r="Y43" s="97">
        <f>SUM('RSD D'!E43)</f>
        <v>5</v>
      </c>
      <c r="Z43" s="64"/>
    </row>
    <row r="44" spans="1:26" ht="12.75">
      <c r="A44" s="21" t="s">
        <v>29</v>
      </c>
      <c r="B44" t="s">
        <v>187</v>
      </c>
      <c r="C44" s="1" t="s">
        <v>45</v>
      </c>
      <c r="D44" s="21">
        <f t="shared" si="4"/>
        <v>4</v>
      </c>
      <c r="E44" s="21">
        <f>SUM(BLB!F44+'RSD A'!F44+'RSD B'!F44+'RSD C'!F44+'RSD D'!F44)</f>
        <v>2</v>
      </c>
      <c r="F44" s="21">
        <f>SUM(D44-E44)</f>
        <v>2</v>
      </c>
      <c r="G44" s="67">
        <f>SUM(BLB!C44)</f>
        <v>1</v>
      </c>
      <c r="H44" s="68">
        <f>SUM(BLB!D44)</f>
        <v>1</v>
      </c>
      <c r="I44" s="47">
        <f>SUM(BLB!E44)</f>
        <v>2</v>
      </c>
      <c r="J44" s="44"/>
      <c r="K44" s="53">
        <f>SUM('RSD A'!C44)</f>
        <v>0</v>
      </c>
      <c r="L44" s="42">
        <f>SUM('RSD A'!D44)</f>
        <v>0</v>
      </c>
      <c r="M44" s="47">
        <f>SUM('RSD A'!E44)</f>
        <v>0</v>
      </c>
      <c r="N44" s="44"/>
      <c r="O44" s="53">
        <f>SUM('RSD B'!C44)</f>
        <v>1</v>
      </c>
      <c r="P44" s="42">
        <f>SUM('RSD B'!D44)</f>
        <v>1</v>
      </c>
      <c r="Q44" s="47">
        <f>SUM('RSD B'!E44)</f>
        <v>2</v>
      </c>
      <c r="R44" s="28"/>
      <c r="S44" s="53">
        <f>SUM('RSD C'!C44)</f>
        <v>0</v>
      </c>
      <c r="T44" s="42">
        <f>SUM('RSD C'!D44)</f>
        <v>0</v>
      </c>
      <c r="U44" s="47">
        <f>SUM('RSD C'!E44)</f>
        <v>0</v>
      </c>
      <c r="V44" s="28"/>
      <c r="W44" s="53">
        <f>SUM('RSD D'!C44)</f>
        <v>0</v>
      </c>
      <c r="X44" s="42">
        <f>SUM('RSD D'!D44)</f>
        <v>0</v>
      </c>
      <c r="Y44" s="97">
        <f>SUM('RSD D'!E44)</f>
        <v>0</v>
      </c>
      <c r="Z44" s="64"/>
    </row>
    <row r="45" spans="1:26" ht="12.75">
      <c r="A45" s="21" t="s">
        <v>29</v>
      </c>
      <c r="B45" t="s">
        <v>188</v>
      </c>
      <c r="C45" s="1" t="s">
        <v>46</v>
      </c>
      <c r="D45" s="21">
        <f t="shared" si="4"/>
        <v>5</v>
      </c>
      <c r="E45" s="21">
        <f>SUM(BLB!F45+'RSD A'!F45+'RSD B'!F45+'RSD C'!F45+'RSD D'!F45)</f>
        <v>7</v>
      </c>
      <c r="F45" s="21">
        <f>SUM(D45-E45)</f>
        <v>-2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0</v>
      </c>
      <c r="L45" s="42">
        <f>SUM('RSD A'!D45)</f>
        <v>1</v>
      </c>
      <c r="M45" s="47">
        <f>SUM('RSD A'!E45)</f>
        <v>1</v>
      </c>
      <c r="N45" s="44"/>
      <c r="O45" s="53">
        <f>SUM('RSD B'!C45)</f>
        <v>1</v>
      </c>
      <c r="P45" s="42">
        <f>SUM('RSD B'!D45)</f>
        <v>0</v>
      </c>
      <c r="Q45" s="47">
        <f>SUM('RSD B'!E45)</f>
        <v>1</v>
      </c>
      <c r="R45" s="28"/>
      <c r="S45" s="53">
        <f>SUM('RSD C'!C45)</f>
        <v>0</v>
      </c>
      <c r="T45" s="42">
        <f>SUM('RSD C'!D45)</f>
        <v>0</v>
      </c>
      <c r="U45" s="47">
        <f>SUM('RSD C'!E45)</f>
        <v>0</v>
      </c>
      <c r="V45" s="28"/>
      <c r="W45" s="53">
        <f>SUM('RSD D'!C45)</f>
        <v>1</v>
      </c>
      <c r="X45" s="42">
        <f>SUM('RSD D'!D45)</f>
        <v>2</v>
      </c>
      <c r="Y45" s="97">
        <f>SUM('RSD D'!E45)</f>
        <v>3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27</v>
      </c>
      <c r="E47" s="21">
        <f>SUM(BLB!F47+'RSD A'!F47+'RSD B'!F47+'RSD C'!F47+'RSD D'!F47)</f>
        <v>133</v>
      </c>
      <c r="F47" s="21">
        <f>SUM(D13+D14+D20+D47+D54+D55-E47)</f>
        <v>-5</v>
      </c>
      <c r="G47" s="67">
        <f>SUM(BLB!C47)</f>
        <v>0</v>
      </c>
      <c r="H47" s="68">
        <f>SUM(BLB!D47)</f>
        <v>3</v>
      </c>
      <c r="I47" s="47">
        <f>SUM(BLB!E47)</f>
        <v>3</v>
      </c>
      <c r="J47" s="44"/>
      <c r="K47" s="53">
        <f>SUM('RSD A'!C47)</f>
        <v>3</v>
      </c>
      <c r="L47" s="42">
        <f>SUM('RSD A'!D47)</f>
        <v>1</v>
      </c>
      <c r="M47" s="47">
        <f>SUM('RSD A'!E47)</f>
        <v>4</v>
      </c>
      <c r="N47" s="44"/>
      <c r="O47" s="53">
        <f>SUM('RSD B'!C47)</f>
        <v>2</v>
      </c>
      <c r="P47" s="42">
        <f>SUM('RSD B'!D47)</f>
        <v>2</v>
      </c>
      <c r="Q47" s="47">
        <f>SUM('RSD B'!E47)</f>
        <v>4</v>
      </c>
      <c r="R47" s="28"/>
      <c r="S47" s="53">
        <f>SUM('RSD C'!C47)</f>
        <v>7</v>
      </c>
      <c r="T47" s="42">
        <f>SUM('RSD C'!D47)</f>
        <v>5</v>
      </c>
      <c r="U47" s="47">
        <f>SUM('RSD C'!E47)</f>
        <v>12</v>
      </c>
      <c r="V47" s="28"/>
      <c r="W47" s="53">
        <f>SUM('RSD D'!C47)</f>
        <v>4</v>
      </c>
      <c r="X47" s="42">
        <f>SUM('RSD D'!D47)</f>
        <v>0</v>
      </c>
      <c r="Y47" s="97">
        <f>SUM('RSD D'!E47)</f>
        <v>4</v>
      </c>
      <c r="Z47" s="64"/>
    </row>
    <row r="48" spans="1:26" ht="12.75">
      <c r="A48" s="21" t="s">
        <v>31</v>
      </c>
      <c r="B48" t="s">
        <v>201</v>
      </c>
      <c r="C48" s="1" t="s">
        <v>189</v>
      </c>
      <c r="D48" s="21">
        <f t="shared" si="5"/>
        <v>0</v>
      </c>
      <c r="E48" s="30" t="s">
        <v>169</v>
      </c>
      <c r="F48" s="30" t="s">
        <v>169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7">
        <f>SUM('RSD D'!E48)</f>
        <v>0</v>
      </c>
      <c r="Z48" s="64"/>
    </row>
    <row r="49" spans="1:26" ht="12.75">
      <c r="A49" s="21" t="s">
        <v>31</v>
      </c>
      <c r="B49" t="s">
        <v>215</v>
      </c>
      <c r="C49" s="1" t="s">
        <v>210</v>
      </c>
      <c r="D49" s="21">
        <f t="shared" si="5"/>
        <v>0</v>
      </c>
      <c r="E49" s="30" t="s">
        <v>169</v>
      </c>
      <c r="F49" s="30" t="s">
        <v>169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0</v>
      </c>
      <c r="L49" s="42">
        <f>SUM('RSD A'!D49)</f>
        <v>0</v>
      </c>
      <c r="M49" s="47">
        <f>SUM('RSD A'!E49)</f>
        <v>0</v>
      </c>
      <c r="N49" s="44"/>
      <c r="O49" s="53">
        <f>SUM('RSD B'!C49)</f>
        <v>0</v>
      </c>
      <c r="P49" s="42">
        <f>SUM('RSD B'!D49)</f>
        <v>0</v>
      </c>
      <c r="Q49" s="47">
        <f>SUM('RSD B'!E49)</f>
        <v>0</v>
      </c>
      <c r="R49" s="28"/>
      <c r="S49" s="53">
        <f>SUM('RSD C'!C49)</f>
        <v>0</v>
      </c>
      <c r="T49" s="42">
        <f>SUM('RSD C'!D49)</f>
        <v>0</v>
      </c>
      <c r="U49" s="47">
        <f>SUM('RSD C'!E49)</f>
        <v>0</v>
      </c>
      <c r="V49" s="28"/>
      <c r="W49" s="53">
        <f>SUM('RSD D'!C49)</f>
        <v>0</v>
      </c>
      <c r="X49" s="42">
        <f>SUM('RSD D'!D49)</f>
        <v>0</v>
      </c>
      <c r="Y49" s="97">
        <f>SUM('RSD D'!E49)</f>
        <v>0</v>
      </c>
      <c r="Z49" s="64"/>
    </row>
    <row r="50" spans="1:26" ht="12.75">
      <c r="A50" s="21" t="s">
        <v>31</v>
      </c>
      <c r="B50" t="s">
        <v>216</v>
      </c>
      <c r="C50" s="1" t="s">
        <v>211</v>
      </c>
      <c r="D50" s="21">
        <f t="shared" si="5"/>
        <v>0</v>
      </c>
      <c r="E50" s="30" t="s">
        <v>169</v>
      </c>
      <c r="F50" s="30" t="s">
        <v>169</v>
      </c>
      <c r="G50" s="67">
        <f>SUM(BLB!C50)</f>
        <v>0</v>
      </c>
      <c r="H50" s="68">
        <f>SUM(BLB!D50)</f>
        <v>0</v>
      </c>
      <c r="I50" s="47">
        <f>SUM(BLB!E50)</f>
        <v>0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0</v>
      </c>
      <c r="T50" s="42">
        <f>SUM('RSD C'!D50)</f>
        <v>0</v>
      </c>
      <c r="U50" s="47">
        <f>SUM('RSD C'!E50)</f>
        <v>0</v>
      </c>
      <c r="V50" s="28"/>
      <c r="W50" s="53">
        <f>SUM('RSD D'!C50)</f>
        <v>0</v>
      </c>
      <c r="X50" s="42">
        <f>SUM('RSD D'!D50)</f>
        <v>0</v>
      </c>
      <c r="Y50" s="97">
        <f>SUM('RSD D'!E50)</f>
        <v>0</v>
      </c>
      <c r="Z50" s="64"/>
    </row>
    <row r="51" spans="1:26" ht="12.75">
      <c r="A51" s="21" t="s">
        <v>31</v>
      </c>
      <c r="B51" t="s">
        <v>217</v>
      </c>
      <c r="C51" s="1" t="s">
        <v>212</v>
      </c>
      <c r="D51" s="21">
        <f t="shared" si="5"/>
        <v>0</v>
      </c>
      <c r="E51" s="30" t="s">
        <v>169</v>
      </c>
      <c r="F51" s="30" t="s">
        <v>169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0</v>
      </c>
      <c r="L51" s="42">
        <f>SUM('RSD A'!D51)</f>
        <v>0</v>
      </c>
      <c r="M51" s="47">
        <f>SUM('RSD A'!E51)</f>
        <v>0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0</v>
      </c>
      <c r="T51" s="42">
        <f>SUM('RSD C'!D51)</f>
        <v>0</v>
      </c>
      <c r="U51" s="47">
        <f>SUM('RSD C'!E51)</f>
        <v>0</v>
      </c>
      <c r="V51" s="28"/>
      <c r="W51" s="53">
        <f>SUM('RSD D'!C51)</f>
        <v>0</v>
      </c>
      <c r="X51" s="42">
        <f>SUM('RSD D'!D51)</f>
        <v>0</v>
      </c>
      <c r="Y51" s="97">
        <f>SUM('RSD D'!E51)</f>
        <v>0</v>
      </c>
      <c r="Z51" s="64"/>
    </row>
    <row r="52" spans="1:26" ht="12.75">
      <c r="A52" s="21" t="s">
        <v>31</v>
      </c>
      <c r="B52" t="s">
        <v>218</v>
      </c>
      <c r="C52" s="1" t="s">
        <v>213</v>
      </c>
      <c r="D52" s="21">
        <f t="shared" si="5"/>
        <v>0</v>
      </c>
      <c r="E52" s="30" t="s">
        <v>169</v>
      </c>
      <c r="F52" s="30" t="s">
        <v>169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0</v>
      </c>
      <c r="Q52" s="47">
        <f>SUM('RSD B'!E52)</f>
        <v>0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7">
        <f>SUM('RSD D'!E52)</f>
        <v>0</v>
      </c>
      <c r="Z52" s="64"/>
    </row>
    <row r="53" spans="1:26" ht="12.75">
      <c r="A53" s="21" t="s">
        <v>31</v>
      </c>
      <c r="B53" t="s">
        <v>219</v>
      </c>
      <c r="C53" s="1" t="s">
        <v>214</v>
      </c>
      <c r="D53" s="21">
        <f t="shared" si="5"/>
        <v>0</v>
      </c>
      <c r="E53" s="30" t="s">
        <v>169</v>
      </c>
      <c r="F53" s="30" t="s">
        <v>169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0</v>
      </c>
      <c r="T53" s="42">
        <f>SUM('RSD C'!D53)</f>
        <v>0</v>
      </c>
      <c r="U53" s="47">
        <f>SUM('RSD C'!E53)</f>
        <v>0</v>
      </c>
      <c r="V53" s="28"/>
      <c r="W53" s="53">
        <f>SUM('RSD D'!C53)</f>
        <v>0</v>
      </c>
      <c r="X53" s="42">
        <f>SUM('RSD D'!D53)</f>
        <v>0</v>
      </c>
      <c r="Y53" s="97">
        <f>SUM('RSD D'!E53)</f>
        <v>0</v>
      </c>
      <c r="Z53" s="64"/>
    </row>
    <row r="54" spans="1:26" ht="12.75">
      <c r="A54" s="21" t="s">
        <v>31</v>
      </c>
      <c r="B54" t="s">
        <v>459</v>
      </c>
      <c r="C54" s="1" t="s">
        <v>244</v>
      </c>
      <c r="D54" s="21">
        <f t="shared" si="5"/>
        <v>12</v>
      </c>
      <c r="E54" s="30" t="s">
        <v>169</v>
      </c>
      <c r="F54" s="30" t="s">
        <v>169</v>
      </c>
      <c r="G54" s="67">
        <f>SUM(BLB!C54)</f>
        <v>0</v>
      </c>
      <c r="H54" s="68">
        <f>SUM(BLB!D54)</f>
        <v>1</v>
      </c>
      <c r="I54" s="47">
        <f>SUM(BLB!E54)</f>
        <v>1</v>
      </c>
      <c r="J54" s="45"/>
      <c r="K54" s="53">
        <f>SUM('RSD A'!C54)</f>
        <v>2</v>
      </c>
      <c r="L54" s="42">
        <f>SUM('RSD A'!D54)</f>
        <v>0</v>
      </c>
      <c r="M54" s="47">
        <f>SUM('RSD A'!E54)</f>
        <v>2</v>
      </c>
      <c r="N54" s="45"/>
      <c r="O54" s="53">
        <f>SUM('RSD B'!C54)</f>
        <v>2</v>
      </c>
      <c r="P54" s="42">
        <f>SUM('RSD B'!D54)</f>
        <v>0</v>
      </c>
      <c r="Q54" s="47">
        <f>SUM('RSD B'!E54)</f>
        <v>2</v>
      </c>
      <c r="R54" s="30"/>
      <c r="S54" s="53">
        <f>SUM('RSD C'!C54)</f>
        <v>0</v>
      </c>
      <c r="T54" s="42">
        <f>SUM('RSD C'!D54)</f>
        <v>3</v>
      </c>
      <c r="U54" s="47">
        <f>SUM('RSD C'!E54)</f>
        <v>3</v>
      </c>
      <c r="V54" s="30"/>
      <c r="W54" s="53">
        <f>SUM('RSD D'!C54)</f>
        <v>3</v>
      </c>
      <c r="X54" s="42">
        <f>SUM('RSD D'!D54)</f>
        <v>1</v>
      </c>
      <c r="Y54" s="97">
        <f>SUM('RSD D'!E54)</f>
        <v>4</v>
      </c>
      <c r="Z54" s="64"/>
    </row>
    <row r="55" spans="1:26" ht="12.75">
      <c r="A55" s="21" t="s">
        <v>31</v>
      </c>
      <c r="B55" t="s">
        <v>254</v>
      </c>
      <c r="C55" s="1" t="s">
        <v>253</v>
      </c>
      <c r="D55" s="21">
        <f t="shared" si="5"/>
        <v>26</v>
      </c>
      <c r="E55" s="30" t="s">
        <v>169</v>
      </c>
      <c r="F55" s="30" t="s">
        <v>169</v>
      </c>
      <c r="G55" s="67">
        <f>SUM(BLB!C55)</f>
        <v>5</v>
      </c>
      <c r="H55" s="68">
        <f>SUM(BLB!D55)</f>
        <v>0</v>
      </c>
      <c r="I55" s="47">
        <f>SUM(BLB!E55)</f>
        <v>5</v>
      </c>
      <c r="J55" s="45"/>
      <c r="K55" s="53">
        <f>SUM('RSD A'!C55)</f>
        <v>4</v>
      </c>
      <c r="L55" s="42">
        <f>SUM('RSD A'!D55)</f>
        <v>1</v>
      </c>
      <c r="M55" s="47">
        <f>SUM('RSD A'!E55)</f>
        <v>5</v>
      </c>
      <c r="N55" s="45"/>
      <c r="O55" s="53">
        <f>SUM('RSD B'!C55)</f>
        <v>6</v>
      </c>
      <c r="P55" s="42">
        <f>SUM('RSD B'!D55)</f>
        <v>2</v>
      </c>
      <c r="Q55" s="47">
        <f>SUM('RSD B'!E55)</f>
        <v>8</v>
      </c>
      <c r="R55" s="30"/>
      <c r="S55" s="53">
        <f>SUM('RSD C'!C55)</f>
        <v>5</v>
      </c>
      <c r="T55" s="42">
        <f>SUM('RSD C'!D55)</f>
        <v>0</v>
      </c>
      <c r="U55" s="47">
        <f>SUM('RSD C'!E55)</f>
        <v>5</v>
      </c>
      <c r="V55" s="30"/>
      <c r="W55" s="53">
        <f>SUM('RSD D'!C55)</f>
        <v>3</v>
      </c>
      <c r="X55" s="42">
        <f>SUM('RSD D'!D55)</f>
        <v>0</v>
      </c>
      <c r="Y55" s="97">
        <f>SUM('RSD D'!E55)</f>
        <v>3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221</v>
      </c>
      <c r="C57" s="1" t="s">
        <v>82</v>
      </c>
      <c r="D57" s="21">
        <f>SUM(I57+M57+Q57+U57+Y57)</f>
        <v>0</v>
      </c>
      <c r="E57" s="21">
        <f>SUM(BLB!F57+'RSD A'!F57+'RSD B'!F57+'RSD C'!F57+'RSD D'!F57)</f>
        <v>3</v>
      </c>
      <c r="F57" s="21">
        <f>SUM(D57+D58-E57)</f>
        <v>0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0</v>
      </c>
      <c r="L57" s="42">
        <f>SUM('RSD A'!D57)</f>
        <v>0</v>
      </c>
      <c r="M57" s="47">
        <f>SUM('RSD A'!E57)</f>
        <v>0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0</v>
      </c>
      <c r="Y57" s="97">
        <f>SUM('RSD D'!E57)</f>
        <v>0</v>
      </c>
      <c r="Z57" s="64"/>
    </row>
    <row r="58" spans="1:26" ht="12.75">
      <c r="A58" s="21" t="s">
        <v>223</v>
      </c>
      <c r="B58" t="s">
        <v>222</v>
      </c>
      <c r="C58" s="1" t="s">
        <v>128</v>
      </c>
      <c r="D58" s="21">
        <f>SUM(I58+M58+Q58+U58+Y58)</f>
        <v>3</v>
      </c>
      <c r="E58" s="30" t="s">
        <v>169</v>
      </c>
      <c r="F58" s="30" t="s">
        <v>169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1</v>
      </c>
      <c r="L58" s="42">
        <f>SUM('RSD A'!D58)</f>
        <v>0</v>
      </c>
      <c r="M58" s="47">
        <f>SUM('RSD A'!E58)</f>
        <v>1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0</v>
      </c>
      <c r="T58" s="42">
        <f>SUM('RSD C'!D58)</f>
        <v>0</v>
      </c>
      <c r="U58" s="47">
        <f>SUM('RSD C'!E58)</f>
        <v>0</v>
      </c>
      <c r="V58" s="28"/>
      <c r="W58" s="53">
        <f>SUM('RSD D'!C58)</f>
        <v>2</v>
      </c>
      <c r="X58" s="42">
        <f>SUM('RSD D'!D58)</f>
        <v>0</v>
      </c>
      <c r="Y58" s="97">
        <f>SUM('RSD D'!E58)</f>
        <v>2</v>
      </c>
      <c r="Z58" s="64"/>
    </row>
    <row r="59" spans="1:26" ht="12.75">
      <c r="A59" s="21" t="s">
        <v>81</v>
      </c>
      <c r="B59" t="s">
        <v>199</v>
      </c>
      <c r="C59" s="1" t="s">
        <v>224</v>
      </c>
      <c r="D59" s="30" t="s">
        <v>169</v>
      </c>
      <c r="E59" s="30" t="s">
        <v>169</v>
      </c>
      <c r="F59" s="30" t="s">
        <v>169</v>
      </c>
      <c r="G59" s="70" t="s">
        <v>169</v>
      </c>
      <c r="H59" s="70" t="s">
        <v>169</v>
      </c>
      <c r="I59" s="30" t="s">
        <v>169</v>
      </c>
      <c r="J59" s="30" t="s">
        <v>169</v>
      </c>
      <c r="K59" s="30" t="s">
        <v>169</v>
      </c>
      <c r="L59" s="30" t="s">
        <v>169</v>
      </c>
      <c r="M59" s="30" t="s">
        <v>169</v>
      </c>
      <c r="N59" s="30" t="s">
        <v>169</v>
      </c>
      <c r="O59" s="30" t="s">
        <v>169</v>
      </c>
      <c r="P59" s="30" t="s">
        <v>169</v>
      </c>
      <c r="Q59" s="30" t="s">
        <v>169</v>
      </c>
      <c r="R59" s="30" t="s">
        <v>169</v>
      </c>
      <c r="S59" s="30" t="s">
        <v>169</v>
      </c>
      <c r="T59" s="30" t="s">
        <v>169</v>
      </c>
      <c r="U59" s="30" t="s">
        <v>169</v>
      </c>
      <c r="V59" s="30" t="s">
        <v>169</v>
      </c>
      <c r="W59" s="30" t="s">
        <v>169</v>
      </c>
      <c r="X59" s="30" t="s">
        <v>169</v>
      </c>
      <c r="Y59" s="30" t="s">
        <v>169</v>
      </c>
      <c r="Z59" s="64"/>
    </row>
    <row r="60" spans="1:26" ht="12.75">
      <c r="A60" s="21" t="s">
        <v>81</v>
      </c>
      <c r="B60" t="s">
        <v>200</v>
      </c>
      <c r="C60" s="1" t="s">
        <v>225</v>
      </c>
      <c r="D60" s="30" t="s">
        <v>169</v>
      </c>
      <c r="E60" s="30" t="s">
        <v>169</v>
      </c>
      <c r="F60" s="30" t="s">
        <v>169</v>
      </c>
      <c r="G60" s="70" t="s">
        <v>169</v>
      </c>
      <c r="H60" s="70" t="s">
        <v>169</v>
      </c>
      <c r="I60" s="30" t="s">
        <v>169</v>
      </c>
      <c r="J60" s="30" t="s">
        <v>169</v>
      </c>
      <c r="K60" s="30" t="s">
        <v>169</v>
      </c>
      <c r="L60" s="30" t="s">
        <v>169</v>
      </c>
      <c r="M60" s="30" t="s">
        <v>169</v>
      </c>
      <c r="N60" s="30" t="s">
        <v>169</v>
      </c>
      <c r="O60" s="30" t="s">
        <v>169</v>
      </c>
      <c r="P60" s="30" t="s">
        <v>169</v>
      </c>
      <c r="Q60" s="30" t="s">
        <v>169</v>
      </c>
      <c r="R60" s="30" t="s">
        <v>169</v>
      </c>
      <c r="S60" s="30" t="s">
        <v>169</v>
      </c>
      <c r="T60" s="30" t="s">
        <v>169</v>
      </c>
      <c r="U60" s="30" t="s">
        <v>169</v>
      </c>
      <c r="V60" s="30" t="s">
        <v>169</v>
      </c>
      <c r="W60" s="30" t="s">
        <v>169</v>
      </c>
      <c r="X60" s="30" t="s">
        <v>169</v>
      </c>
      <c r="Y60" s="30" t="s">
        <v>169</v>
      </c>
      <c r="Z60" s="64"/>
    </row>
    <row r="61" spans="1:26" ht="12.75">
      <c r="A61" s="21"/>
      <c r="D61" s="1"/>
      <c r="E61" s="1"/>
      <c r="G61" s="61">
        <f>SUM(G4:G60)</f>
        <v>46</v>
      </c>
      <c r="H61" s="62">
        <f>SUM(H4:H60)</f>
        <v>24</v>
      </c>
      <c r="I61" s="46">
        <f>SUM(I4:I60)</f>
        <v>70</v>
      </c>
      <c r="J61" s="43"/>
      <c r="K61" s="59">
        <f>SUM(K4:K60)</f>
        <v>99</v>
      </c>
      <c r="L61" s="60">
        <f>SUM(L4:L60)</f>
        <v>72</v>
      </c>
      <c r="M61" s="46">
        <f>SUM(M4:M60)</f>
        <v>171</v>
      </c>
      <c r="N61" s="43"/>
      <c r="O61" s="98">
        <f>SUM(O4:O60)</f>
        <v>110</v>
      </c>
      <c r="P61" s="60">
        <f>SUM(P4:P60)</f>
        <v>90</v>
      </c>
      <c r="Q61" s="46">
        <f>SUM(Q4:Q60)</f>
        <v>200</v>
      </c>
      <c r="R61" s="46">
        <f>SUM(Q4:Q60)</f>
        <v>200</v>
      </c>
      <c r="S61" s="59">
        <f>SUM(S4:S60)</f>
        <v>127</v>
      </c>
      <c r="T61" s="60">
        <f>SUM(T4:T60)</f>
        <v>95</v>
      </c>
      <c r="U61" s="47">
        <f>SUM(U4:U60)</f>
        <v>222</v>
      </c>
      <c r="V61" s="43"/>
      <c r="W61" s="59">
        <f>SUM(W4:W60)</f>
        <v>76</v>
      </c>
      <c r="X61" s="60">
        <f>SUM(X4:X60)</f>
        <v>48</v>
      </c>
      <c r="Y61" s="63">
        <f>SUM(Y4:Y60)</f>
        <v>124</v>
      </c>
      <c r="Z61" s="64"/>
    </row>
    <row r="62" spans="1:25" ht="12.75">
      <c r="A62" s="81">
        <v>39114</v>
      </c>
      <c r="B62" s="77" t="s">
        <v>172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101">
        <v>39311</v>
      </c>
      <c r="B63" s="78" t="s">
        <v>463</v>
      </c>
      <c r="C63" s="4"/>
      <c r="D63" s="4">
        <f>SUM(D4:D59)</f>
        <v>787</v>
      </c>
      <c r="E63" s="4">
        <f>SUM(E4:E59)</f>
        <v>829</v>
      </c>
      <c r="F63" s="4">
        <f>SUM(F4:F59)</f>
        <v>-42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99">
        <v>39321</v>
      </c>
      <c r="B64" s="79" t="s">
        <v>255</v>
      </c>
      <c r="F64" s="21" t="s">
        <v>132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60</v>
      </c>
      <c r="D69" s="84" t="s">
        <v>232</v>
      </c>
      <c r="E69" s="54" t="s">
        <v>233</v>
      </c>
      <c r="F69" s="82" t="s">
        <v>126</v>
      </c>
    </row>
    <row r="70" spans="2:6" ht="12.75">
      <c r="B70" s="11"/>
      <c r="C70" s="11" t="s">
        <v>176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167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109</v>
      </c>
      <c r="F70" s="83">
        <f>SUM(D70:E70)</f>
        <v>276</v>
      </c>
    </row>
    <row r="71" spans="2:6" ht="12.75">
      <c r="B71" s="11"/>
      <c r="C71" s="11" t="s">
        <v>177</v>
      </c>
      <c r="D71" s="52">
        <f>SUM(G4+K4+O4+S4+W4+G5+K5+O5+S5+W5+G23+K23+O23+S23+W23+G26+K26+O26+S26+W26)</f>
        <v>45</v>
      </c>
      <c r="E71" s="55">
        <f>SUM(H4+L4+P4+T4+X4+H5+L5+P5+T5+X5+H23+L23+P23+T23+X23+H26+L26+P26+T26+X26)</f>
        <v>21</v>
      </c>
      <c r="F71" s="83">
        <f>SUM(D71:E71)</f>
        <v>66</v>
      </c>
    </row>
    <row r="72" spans="2:6" ht="12.75">
      <c r="B72" s="11"/>
      <c r="C72" s="11" t="s">
        <v>178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246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199</v>
      </c>
      <c r="F72" s="83">
        <f>SUM(D72:E72)</f>
        <v>445</v>
      </c>
    </row>
    <row r="73" spans="2:8" ht="12.75">
      <c r="B73" s="11"/>
      <c r="C73" s="11" t="s">
        <v>179</v>
      </c>
      <c r="D73" s="51">
        <f>SUM(D70:D72)</f>
        <v>458</v>
      </c>
      <c r="E73" s="54">
        <f>SUM(E70:E72)</f>
        <v>329</v>
      </c>
      <c r="F73" s="50">
        <f>SUM(F70:F72)</f>
        <v>787</v>
      </c>
      <c r="H73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 Januar 2007 </oddHeader>
    <oddFooter>&amp;R&amp;8&amp;UDiese Aufstellung finden Sie auch unter :&amp;U 
JugTransfer / Jug4000 /  Haushalt / HzE Statistik / HzE Statistik 2007 / HzE Statistik 0107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14.00390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5" ht="12.75">
      <c r="A2" s="4" t="s">
        <v>116</v>
      </c>
      <c r="B2" s="4" t="s">
        <v>0</v>
      </c>
      <c r="C2" s="3"/>
      <c r="D2" s="3"/>
      <c r="E2" s="3"/>
    </row>
    <row r="3" ht="3" customHeight="1">
      <c r="A3"/>
    </row>
    <row r="4" spans="1:6" ht="12.75">
      <c r="A4" s="1" t="s">
        <v>7</v>
      </c>
      <c r="B4" s="1">
        <v>1</v>
      </c>
      <c r="C4" t="s">
        <v>289</v>
      </c>
      <c r="F4" t="s">
        <v>465</v>
      </c>
    </row>
    <row r="5" spans="1:6" ht="12.75">
      <c r="A5" s="1" t="s">
        <v>7</v>
      </c>
      <c r="B5" s="1">
        <v>1</v>
      </c>
      <c r="C5" t="s">
        <v>289</v>
      </c>
      <c r="D5" t="s">
        <v>325</v>
      </c>
      <c r="F5" t="s">
        <v>465</v>
      </c>
    </row>
    <row r="6" spans="1:6" ht="12.75">
      <c r="A6" s="1" t="s">
        <v>7</v>
      </c>
      <c r="B6" s="1">
        <v>1</v>
      </c>
      <c r="C6" t="s">
        <v>289</v>
      </c>
      <c r="D6" t="s">
        <v>466</v>
      </c>
      <c r="F6" t="s">
        <v>465</v>
      </c>
    </row>
    <row r="7" spans="1:6" ht="12.75">
      <c r="A7" s="1" t="s">
        <v>7</v>
      </c>
      <c r="B7" s="1">
        <v>1</v>
      </c>
      <c r="C7" t="s">
        <v>289</v>
      </c>
      <c r="D7" t="s">
        <v>290</v>
      </c>
      <c r="E7" t="s">
        <v>259</v>
      </c>
      <c r="F7" t="s">
        <v>465</v>
      </c>
    </row>
    <row r="8" spans="1:6" ht="12.75">
      <c r="A8" s="1" t="s">
        <v>8</v>
      </c>
      <c r="B8" s="1">
        <v>1</v>
      </c>
      <c r="C8" t="s">
        <v>9</v>
      </c>
      <c r="D8" t="s">
        <v>377</v>
      </c>
      <c r="F8" t="s">
        <v>465</v>
      </c>
    </row>
    <row r="9" spans="1:6" ht="12.75">
      <c r="A9" s="1" t="s">
        <v>10</v>
      </c>
      <c r="B9" s="1">
        <v>1</v>
      </c>
      <c r="C9" t="s">
        <v>292</v>
      </c>
      <c r="D9" t="s">
        <v>326</v>
      </c>
      <c r="E9" t="s">
        <v>261</v>
      </c>
      <c r="F9" t="s">
        <v>465</v>
      </c>
    </row>
    <row r="10" spans="1:6" ht="12.75">
      <c r="A10" s="1" t="s">
        <v>10</v>
      </c>
      <c r="B10" s="1">
        <v>1</v>
      </c>
      <c r="C10" t="s">
        <v>340</v>
      </c>
      <c r="D10" t="s">
        <v>467</v>
      </c>
      <c r="E10" t="s">
        <v>261</v>
      </c>
      <c r="F10" t="s">
        <v>465</v>
      </c>
    </row>
    <row r="11" spans="1:6" ht="12.75">
      <c r="A11" s="1" t="s">
        <v>10</v>
      </c>
      <c r="B11" s="1">
        <v>1</v>
      </c>
      <c r="C11" t="s">
        <v>292</v>
      </c>
      <c r="D11" t="s">
        <v>468</v>
      </c>
      <c r="E11" t="s">
        <v>259</v>
      </c>
      <c r="F11" t="s">
        <v>465</v>
      </c>
    </row>
    <row r="12" spans="1:6" ht="12.75">
      <c r="A12" s="1" t="s">
        <v>11</v>
      </c>
      <c r="B12" s="1">
        <v>1</v>
      </c>
      <c r="C12" t="s">
        <v>12</v>
      </c>
      <c r="D12" t="s">
        <v>469</v>
      </c>
      <c r="F12" t="s">
        <v>465</v>
      </c>
    </row>
    <row r="13" spans="1:6" ht="12.75">
      <c r="A13" s="1" t="s">
        <v>11</v>
      </c>
      <c r="B13" s="1">
        <v>1</v>
      </c>
      <c r="C13" t="s">
        <v>12</v>
      </c>
      <c r="D13" t="s">
        <v>470</v>
      </c>
      <c r="F13" t="s">
        <v>465</v>
      </c>
    </row>
    <row r="14" spans="1:6" ht="12.75">
      <c r="A14" s="1" t="s">
        <v>11</v>
      </c>
      <c r="B14" s="1">
        <v>1</v>
      </c>
      <c r="C14" t="s">
        <v>12</v>
      </c>
      <c r="D14" t="s">
        <v>471</v>
      </c>
      <c r="F14" t="s">
        <v>465</v>
      </c>
    </row>
    <row r="15" spans="1:6" ht="12.75">
      <c r="A15" s="1" t="s">
        <v>11</v>
      </c>
      <c r="B15" s="1">
        <v>1</v>
      </c>
      <c r="C15" t="s">
        <v>12</v>
      </c>
      <c r="D15" t="s">
        <v>428</v>
      </c>
      <c r="F15" t="s">
        <v>465</v>
      </c>
    </row>
    <row r="16" spans="1:6" ht="12.75">
      <c r="A16" s="1" t="s">
        <v>11</v>
      </c>
      <c r="B16" s="1">
        <v>4</v>
      </c>
      <c r="C16" t="s">
        <v>12</v>
      </c>
      <c r="D16" t="s">
        <v>298</v>
      </c>
      <c r="F16" t="s">
        <v>465</v>
      </c>
    </row>
    <row r="17" spans="1:6" ht="12.75">
      <c r="A17" s="1" t="s">
        <v>11</v>
      </c>
      <c r="B17" s="1">
        <v>1</v>
      </c>
      <c r="C17" t="s">
        <v>12</v>
      </c>
      <c r="D17" t="s">
        <v>377</v>
      </c>
      <c r="F17" t="s">
        <v>465</v>
      </c>
    </row>
    <row r="18" spans="1:6" ht="12.75">
      <c r="A18" s="1" t="s">
        <v>11</v>
      </c>
      <c r="B18" s="1">
        <v>1</v>
      </c>
      <c r="C18" t="s">
        <v>12</v>
      </c>
      <c r="D18" t="s">
        <v>472</v>
      </c>
      <c r="F18" t="s">
        <v>465</v>
      </c>
    </row>
    <row r="19" spans="1:6" ht="12.75">
      <c r="A19" s="1" t="s">
        <v>11</v>
      </c>
      <c r="B19" s="1">
        <v>1</v>
      </c>
      <c r="C19" t="s">
        <v>12</v>
      </c>
      <c r="D19" t="s">
        <v>410</v>
      </c>
      <c r="F19" t="s">
        <v>465</v>
      </c>
    </row>
    <row r="20" spans="1:6" ht="12.75">
      <c r="A20" s="1" t="s">
        <v>11</v>
      </c>
      <c r="B20" s="1">
        <v>1</v>
      </c>
      <c r="C20" t="s">
        <v>12</v>
      </c>
      <c r="D20" t="s">
        <v>473</v>
      </c>
      <c r="F20" t="s">
        <v>465</v>
      </c>
    </row>
    <row r="21" spans="1:6" ht="12.75">
      <c r="A21" s="1" t="s">
        <v>11</v>
      </c>
      <c r="B21" s="1">
        <v>1</v>
      </c>
      <c r="C21" t="s">
        <v>12</v>
      </c>
      <c r="D21" t="s">
        <v>474</v>
      </c>
      <c r="E21" t="s">
        <v>261</v>
      </c>
      <c r="F21" t="s">
        <v>465</v>
      </c>
    </row>
    <row r="22" spans="1:6" ht="12.75">
      <c r="A22" s="1" t="s">
        <v>11</v>
      </c>
      <c r="B22" s="1">
        <v>1</v>
      </c>
      <c r="C22" t="s">
        <v>12</v>
      </c>
      <c r="D22" t="s">
        <v>264</v>
      </c>
      <c r="E22" t="s">
        <v>261</v>
      </c>
      <c r="F22" t="s">
        <v>465</v>
      </c>
    </row>
    <row r="23" spans="1:6" ht="12.75">
      <c r="A23" s="1" t="s">
        <v>11</v>
      </c>
      <c r="B23" s="1">
        <v>1</v>
      </c>
      <c r="C23" t="s">
        <v>12</v>
      </c>
      <c r="D23" t="s">
        <v>374</v>
      </c>
      <c r="E23" t="s">
        <v>259</v>
      </c>
      <c r="F23" t="s">
        <v>465</v>
      </c>
    </row>
    <row r="24" spans="1:6" ht="12.75">
      <c r="A24" s="1" t="s">
        <v>11</v>
      </c>
      <c r="B24" s="1">
        <v>1</v>
      </c>
      <c r="C24" t="s">
        <v>12</v>
      </c>
      <c r="D24" t="s">
        <v>474</v>
      </c>
      <c r="E24" t="s">
        <v>259</v>
      </c>
      <c r="F24" t="s">
        <v>465</v>
      </c>
    </row>
    <row r="25" spans="1:6" ht="12.75">
      <c r="A25" s="1" t="s">
        <v>11</v>
      </c>
      <c r="B25" s="1">
        <v>1</v>
      </c>
      <c r="C25" t="s">
        <v>12</v>
      </c>
      <c r="D25" t="s">
        <v>377</v>
      </c>
      <c r="E25" t="s">
        <v>259</v>
      </c>
      <c r="F25" t="s">
        <v>465</v>
      </c>
    </row>
    <row r="26" spans="1:6" ht="12.75">
      <c r="A26" s="1" t="s">
        <v>11</v>
      </c>
      <c r="B26" s="1">
        <v>1</v>
      </c>
      <c r="C26" t="s">
        <v>12</v>
      </c>
      <c r="D26" t="s">
        <v>475</v>
      </c>
      <c r="E26" t="s">
        <v>259</v>
      </c>
      <c r="F26" t="s">
        <v>465</v>
      </c>
    </row>
    <row r="27" spans="1:6" ht="12.75">
      <c r="A27" s="1" t="s">
        <v>185</v>
      </c>
      <c r="B27" s="1">
        <v>1</v>
      </c>
      <c r="C27" t="s">
        <v>299</v>
      </c>
      <c r="D27" t="s">
        <v>300</v>
      </c>
      <c r="F27" t="s">
        <v>465</v>
      </c>
    </row>
    <row r="28" spans="1:6" ht="12.75">
      <c r="A28" s="1" t="s">
        <v>15</v>
      </c>
      <c r="B28" s="1">
        <v>1</v>
      </c>
      <c r="C28" t="s">
        <v>16</v>
      </c>
      <c r="D28" t="s">
        <v>476</v>
      </c>
      <c r="F28" t="s">
        <v>465</v>
      </c>
    </row>
    <row r="29" spans="1:6" ht="12.75">
      <c r="A29" s="1" t="s">
        <v>15</v>
      </c>
      <c r="B29" s="1">
        <v>1</v>
      </c>
      <c r="C29" t="s">
        <v>16</v>
      </c>
      <c r="D29" t="s">
        <v>284</v>
      </c>
      <c r="F29" t="s">
        <v>465</v>
      </c>
    </row>
    <row r="30" spans="1:6" ht="12.75">
      <c r="A30" s="1" t="s">
        <v>17</v>
      </c>
      <c r="B30" s="1">
        <v>4</v>
      </c>
      <c r="C30" t="s">
        <v>18</v>
      </c>
      <c r="D30" t="s">
        <v>266</v>
      </c>
      <c r="F30" t="s">
        <v>465</v>
      </c>
    </row>
    <row r="31" spans="1:6" ht="12.75">
      <c r="A31" s="1" t="s">
        <v>17</v>
      </c>
      <c r="B31" s="1">
        <v>2</v>
      </c>
      <c r="C31" t="s">
        <v>18</v>
      </c>
      <c r="D31" t="s">
        <v>352</v>
      </c>
      <c r="F31" t="s">
        <v>465</v>
      </c>
    </row>
    <row r="32" spans="1:6" ht="12.75">
      <c r="A32" s="1" t="s">
        <v>17</v>
      </c>
      <c r="B32" s="1">
        <v>1</v>
      </c>
      <c r="C32" t="s">
        <v>18</v>
      </c>
      <c r="D32" t="s">
        <v>284</v>
      </c>
      <c r="F32" t="s">
        <v>465</v>
      </c>
    </row>
    <row r="33" spans="1:6" ht="12.75">
      <c r="A33" s="1" t="s">
        <v>17</v>
      </c>
      <c r="B33" s="1">
        <v>1</v>
      </c>
      <c r="C33" t="s">
        <v>18</v>
      </c>
      <c r="D33" t="s">
        <v>352</v>
      </c>
      <c r="E33" t="s">
        <v>261</v>
      </c>
      <c r="F33" t="s">
        <v>465</v>
      </c>
    </row>
    <row r="34" spans="1:6" ht="12.75">
      <c r="A34" s="1" t="s">
        <v>17</v>
      </c>
      <c r="B34" s="1">
        <v>1</v>
      </c>
      <c r="C34" t="s">
        <v>18</v>
      </c>
      <c r="D34" t="s">
        <v>284</v>
      </c>
      <c r="E34" t="s">
        <v>259</v>
      </c>
      <c r="F34" t="s">
        <v>465</v>
      </c>
    </row>
    <row r="35" spans="1:6" ht="12.75">
      <c r="A35" s="1" t="s">
        <v>19</v>
      </c>
      <c r="B35" s="1">
        <v>2</v>
      </c>
      <c r="C35" t="s">
        <v>20</v>
      </c>
      <c r="D35" t="s">
        <v>311</v>
      </c>
      <c r="E35" t="s">
        <v>261</v>
      </c>
      <c r="F35" t="s">
        <v>465</v>
      </c>
    </row>
    <row r="36" spans="1:6" ht="12.75">
      <c r="A36" s="1" t="s">
        <v>19</v>
      </c>
      <c r="B36" s="1">
        <v>2</v>
      </c>
      <c r="C36" t="s">
        <v>20</v>
      </c>
      <c r="D36" t="s">
        <v>356</v>
      </c>
      <c r="E36" t="s">
        <v>261</v>
      </c>
      <c r="F36" t="s">
        <v>465</v>
      </c>
    </row>
    <row r="37" spans="1:6" ht="12.75">
      <c r="A37" s="1" t="s">
        <v>19</v>
      </c>
      <c r="B37" s="1">
        <v>1</v>
      </c>
      <c r="C37" t="s">
        <v>20</v>
      </c>
      <c r="D37" t="s">
        <v>477</v>
      </c>
      <c r="E37" t="s">
        <v>259</v>
      </c>
      <c r="F37" t="s">
        <v>465</v>
      </c>
    </row>
    <row r="38" spans="1:6" ht="12.75">
      <c r="A38" s="1" t="s">
        <v>21</v>
      </c>
      <c r="B38" s="1">
        <v>1</v>
      </c>
      <c r="C38" t="s">
        <v>272</v>
      </c>
      <c r="D38" t="s">
        <v>314</v>
      </c>
      <c r="E38" t="s">
        <v>273</v>
      </c>
      <c r="F38" t="s">
        <v>465</v>
      </c>
    </row>
    <row r="39" spans="1:6" ht="12.75">
      <c r="A39" s="1" t="s">
        <v>21</v>
      </c>
      <c r="B39" s="1">
        <v>1</v>
      </c>
      <c r="C39" t="s">
        <v>271</v>
      </c>
      <c r="D39" t="s">
        <v>314</v>
      </c>
      <c r="E39" t="s">
        <v>261</v>
      </c>
      <c r="F39" t="s">
        <v>465</v>
      </c>
    </row>
    <row r="40" spans="1:6" ht="12.75">
      <c r="A40" s="1" t="s">
        <v>21</v>
      </c>
      <c r="B40" s="1">
        <v>1</v>
      </c>
      <c r="C40" t="s">
        <v>386</v>
      </c>
      <c r="D40" t="s">
        <v>314</v>
      </c>
      <c r="E40" t="s">
        <v>259</v>
      </c>
      <c r="F40" t="s">
        <v>465</v>
      </c>
    </row>
    <row r="41" spans="1:6" ht="12.75">
      <c r="A41" s="1" t="s">
        <v>21</v>
      </c>
      <c r="B41" s="1">
        <v>4</v>
      </c>
      <c r="C41" t="s">
        <v>271</v>
      </c>
      <c r="D41" t="s">
        <v>314</v>
      </c>
      <c r="E41" t="s">
        <v>259</v>
      </c>
      <c r="F41" t="s">
        <v>465</v>
      </c>
    </row>
    <row r="42" spans="1:6" ht="12.75">
      <c r="A42" s="1" t="s">
        <v>21</v>
      </c>
      <c r="B42" s="1">
        <v>4</v>
      </c>
      <c r="C42" t="s">
        <v>271</v>
      </c>
      <c r="D42" t="s">
        <v>314</v>
      </c>
      <c r="E42" t="s">
        <v>259</v>
      </c>
      <c r="F42" t="s">
        <v>465</v>
      </c>
    </row>
    <row r="43" spans="1:6" ht="12.75">
      <c r="A43" s="1" t="s">
        <v>21</v>
      </c>
      <c r="B43" s="1">
        <v>3</v>
      </c>
      <c r="C43" t="s">
        <v>272</v>
      </c>
      <c r="D43" t="s">
        <v>314</v>
      </c>
      <c r="E43" t="s">
        <v>259</v>
      </c>
      <c r="F43" t="s">
        <v>465</v>
      </c>
    </row>
    <row r="44" spans="1:6" ht="12.75">
      <c r="A44" s="1" t="s">
        <v>22</v>
      </c>
      <c r="B44" s="1">
        <v>1</v>
      </c>
      <c r="C44" t="s">
        <v>23</v>
      </c>
      <c r="D44" t="s">
        <v>478</v>
      </c>
      <c r="E44" t="s">
        <v>273</v>
      </c>
      <c r="F44" t="s">
        <v>465</v>
      </c>
    </row>
    <row r="45" spans="1:6" ht="12.75">
      <c r="A45" s="1" t="s">
        <v>22</v>
      </c>
      <c r="B45" s="1">
        <v>1</v>
      </c>
      <c r="C45" t="s">
        <v>26</v>
      </c>
      <c r="D45" t="s">
        <v>479</v>
      </c>
      <c r="E45" t="s">
        <v>273</v>
      </c>
      <c r="F45" t="s">
        <v>465</v>
      </c>
    </row>
    <row r="46" spans="1:6" ht="12.75">
      <c r="A46" s="1" t="s">
        <v>22</v>
      </c>
      <c r="B46" s="1">
        <v>1</v>
      </c>
      <c r="C46" t="s">
        <v>26</v>
      </c>
      <c r="D46" t="s">
        <v>480</v>
      </c>
      <c r="E46" t="s">
        <v>273</v>
      </c>
      <c r="F46" t="s">
        <v>465</v>
      </c>
    </row>
    <row r="47" spans="1:6" ht="12.75">
      <c r="A47" s="1" t="s">
        <v>22</v>
      </c>
      <c r="B47" s="1">
        <v>1</v>
      </c>
      <c r="C47" t="s">
        <v>26</v>
      </c>
      <c r="D47" t="s">
        <v>481</v>
      </c>
      <c r="E47" t="s">
        <v>273</v>
      </c>
      <c r="F47" t="s">
        <v>465</v>
      </c>
    </row>
    <row r="48" spans="1:6" ht="12.75">
      <c r="A48" s="1" t="s">
        <v>22</v>
      </c>
      <c r="B48" s="1">
        <v>1</v>
      </c>
      <c r="C48" t="s">
        <v>26</v>
      </c>
      <c r="D48" t="s">
        <v>306</v>
      </c>
      <c r="E48" t="s">
        <v>392</v>
      </c>
      <c r="F48" t="s">
        <v>465</v>
      </c>
    </row>
    <row r="49" spans="1:6" ht="12.75">
      <c r="A49" s="1" t="s">
        <v>22</v>
      </c>
      <c r="B49" s="1">
        <v>1</v>
      </c>
      <c r="C49" t="s">
        <v>23</v>
      </c>
      <c r="D49" t="s">
        <v>303</v>
      </c>
      <c r="E49" t="s">
        <v>261</v>
      </c>
      <c r="F49" t="s">
        <v>465</v>
      </c>
    </row>
    <row r="50" spans="1:6" ht="12.75">
      <c r="A50" s="1" t="s">
        <v>22</v>
      </c>
      <c r="B50" s="1">
        <v>1</v>
      </c>
      <c r="C50" t="s">
        <v>23</v>
      </c>
      <c r="D50" t="s">
        <v>360</v>
      </c>
      <c r="E50" t="s">
        <v>261</v>
      </c>
      <c r="F50" t="s">
        <v>465</v>
      </c>
    </row>
    <row r="51" spans="1:6" ht="12.75">
      <c r="A51" s="1" t="s">
        <v>22</v>
      </c>
      <c r="B51" s="1">
        <v>1</v>
      </c>
      <c r="C51" t="s">
        <v>23</v>
      </c>
      <c r="D51" t="s">
        <v>359</v>
      </c>
      <c r="E51" t="s">
        <v>261</v>
      </c>
      <c r="F51" t="s">
        <v>465</v>
      </c>
    </row>
    <row r="52" spans="1:6" ht="12.75">
      <c r="A52" s="1" t="s">
        <v>22</v>
      </c>
      <c r="B52" s="1">
        <v>1</v>
      </c>
      <c r="C52" t="s">
        <v>23</v>
      </c>
      <c r="D52" t="s">
        <v>363</v>
      </c>
      <c r="E52" t="s">
        <v>261</v>
      </c>
      <c r="F52" t="s">
        <v>465</v>
      </c>
    </row>
    <row r="53" spans="1:6" ht="12.75">
      <c r="A53" s="1" t="s">
        <v>22</v>
      </c>
      <c r="B53" s="1">
        <v>1</v>
      </c>
      <c r="C53" t="s">
        <v>23</v>
      </c>
      <c r="D53" t="s">
        <v>482</v>
      </c>
      <c r="E53" t="s">
        <v>261</v>
      </c>
      <c r="F53" t="s">
        <v>465</v>
      </c>
    </row>
    <row r="54" spans="1:6" ht="12.75">
      <c r="A54" s="1" t="s">
        <v>22</v>
      </c>
      <c r="B54" s="1">
        <v>2</v>
      </c>
      <c r="C54" t="s">
        <v>25</v>
      </c>
      <c r="D54" t="s">
        <v>363</v>
      </c>
      <c r="E54" t="s">
        <v>261</v>
      </c>
      <c r="F54" t="s">
        <v>465</v>
      </c>
    </row>
    <row r="55" spans="1:6" ht="12.75">
      <c r="A55" s="1" t="s">
        <v>22</v>
      </c>
      <c r="B55" s="1">
        <v>2</v>
      </c>
      <c r="C55" t="s">
        <v>26</v>
      </c>
      <c r="D55" t="s">
        <v>483</v>
      </c>
      <c r="E55" t="s">
        <v>261</v>
      </c>
      <c r="F55" t="s">
        <v>465</v>
      </c>
    </row>
    <row r="56" spans="1:6" ht="12.75">
      <c r="A56" s="1" t="s">
        <v>22</v>
      </c>
      <c r="B56" s="1">
        <v>1</v>
      </c>
      <c r="C56" t="s">
        <v>26</v>
      </c>
      <c r="D56" t="s">
        <v>327</v>
      </c>
      <c r="E56" t="s">
        <v>261</v>
      </c>
      <c r="F56" t="s">
        <v>465</v>
      </c>
    </row>
    <row r="57" spans="1:6" ht="12.75">
      <c r="A57" s="1" t="s">
        <v>22</v>
      </c>
      <c r="B57" s="1">
        <v>2</v>
      </c>
      <c r="C57" t="s">
        <v>26</v>
      </c>
      <c r="D57" t="s">
        <v>395</v>
      </c>
      <c r="E57" t="s">
        <v>261</v>
      </c>
      <c r="F57" t="s">
        <v>465</v>
      </c>
    </row>
    <row r="58" spans="1:6" ht="12.75">
      <c r="A58" s="1" t="s">
        <v>22</v>
      </c>
      <c r="B58" s="1">
        <v>1</v>
      </c>
      <c r="C58" t="s">
        <v>26</v>
      </c>
      <c r="D58" t="s">
        <v>362</v>
      </c>
      <c r="E58" t="s">
        <v>261</v>
      </c>
      <c r="F58" t="s">
        <v>465</v>
      </c>
    </row>
    <row r="59" spans="1:6" ht="12.75">
      <c r="A59" s="1" t="s">
        <v>22</v>
      </c>
      <c r="B59" s="1">
        <v>1</v>
      </c>
      <c r="C59" t="s">
        <v>26</v>
      </c>
      <c r="D59" t="s">
        <v>484</v>
      </c>
      <c r="E59" t="s">
        <v>261</v>
      </c>
      <c r="F59" t="s">
        <v>465</v>
      </c>
    </row>
    <row r="60" spans="1:6" ht="12.75">
      <c r="A60" s="1" t="s">
        <v>22</v>
      </c>
      <c r="B60" s="1">
        <v>1</v>
      </c>
      <c r="C60" t="s">
        <v>26</v>
      </c>
      <c r="D60" t="s">
        <v>359</v>
      </c>
      <c r="E60" t="s">
        <v>261</v>
      </c>
      <c r="F60" t="s">
        <v>465</v>
      </c>
    </row>
    <row r="61" spans="1:6" ht="12.75">
      <c r="A61" s="1" t="s">
        <v>22</v>
      </c>
      <c r="B61" s="1">
        <v>1</v>
      </c>
      <c r="C61" t="s">
        <v>26</v>
      </c>
      <c r="D61" t="s">
        <v>335</v>
      </c>
      <c r="E61" t="s">
        <v>261</v>
      </c>
      <c r="F61" t="s">
        <v>465</v>
      </c>
    </row>
    <row r="62" spans="1:6" ht="12.75">
      <c r="A62" s="1" t="s">
        <v>22</v>
      </c>
      <c r="B62" s="1">
        <v>1</v>
      </c>
      <c r="C62" t="s">
        <v>26</v>
      </c>
      <c r="D62" t="s">
        <v>485</v>
      </c>
      <c r="E62" t="s">
        <v>261</v>
      </c>
      <c r="F62" t="s">
        <v>465</v>
      </c>
    </row>
    <row r="63" spans="1:6" ht="12.75">
      <c r="A63" s="1" t="s">
        <v>22</v>
      </c>
      <c r="B63" s="1">
        <v>1</v>
      </c>
      <c r="C63" t="s">
        <v>26</v>
      </c>
      <c r="D63" t="s">
        <v>363</v>
      </c>
      <c r="E63" t="s">
        <v>261</v>
      </c>
      <c r="F63" t="s">
        <v>465</v>
      </c>
    </row>
    <row r="64" spans="1:6" ht="12.75">
      <c r="A64" s="1" t="s">
        <v>22</v>
      </c>
      <c r="B64" s="1">
        <v>1</v>
      </c>
      <c r="C64" t="s">
        <v>27</v>
      </c>
      <c r="D64" t="s">
        <v>429</v>
      </c>
      <c r="E64" t="s">
        <v>261</v>
      </c>
      <c r="F64" t="s">
        <v>465</v>
      </c>
    </row>
    <row r="65" spans="1:6" ht="12.75">
      <c r="A65" s="1" t="s">
        <v>22</v>
      </c>
      <c r="B65" s="1">
        <v>1</v>
      </c>
      <c r="C65" t="s">
        <v>27</v>
      </c>
      <c r="D65" t="s">
        <v>393</v>
      </c>
      <c r="E65" t="s">
        <v>261</v>
      </c>
      <c r="F65" t="s">
        <v>465</v>
      </c>
    </row>
    <row r="66" spans="1:6" ht="12.75">
      <c r="A66" s="1" t="s">
        <v>22</v>
      </c>
      <c r="B66" s="1">
        <v>1</v>
      </c>
      <c r="C66" t="s">
        <v>27</v>
      </c>
      <c r="D66" t="s">
        <v>360</v>
      </c>
      <c r="E66" t="s">
        <v>261</v>
      </c>
      <c r="F66" t="s">
        <v>465</v>
      </c>
    </row>
    <row r="67" spans="1:6" ht="12.75">
      <c r="A67" s="1" t="s">
        <v>22</v>
      </c>
      <c r="B67" s="1">
        <v>1</v>
      </c>
      <c r="C67" t="s">
        <v>28</v>
      </c>
      <c r="D67" t="s">
        <v>467</v>
      </c>
      <c r="E67" t="s">
        <v>261</v>
      </c>
      <c r="F67" t="s">
        <v>465</v>
      </c>
    </row>
    <row r="68" spans="1:6" ht="12.75">
      <c r="A68" s="1" t="s">
        <v>22</v>
      </c>
      <c r="B68" s="1">
        <v>1</v>
      </c>
      <c r="C68" t="s">
        <v>23</v>
      </c>
      <c r="D68" t="s">
        <v>362</v>
      </c>
      <c r="E68" t="s">
        <v>259</v>
      </c>
      <c r="F68" t="s">
        <v>465</v>
      </c>
    </row>
    <row r="69" spans="1:6" ht="12.75">
      <c r="A69" s="1" t="s">
        <v>22</v>
      </c>
      <c r="B69" s="1">
        <v>1</v>
      </c>
      <c r="C69" t="s">
        <v>25</v>
      </c>
      <c r="D69" t="s">
        <v>361</v>
      </c>
      <c r="E69" t="s">
        <v>259</v>
      </c>
      <c r="F69" t="s">
        <v>465</v>
      </c>
    </row>
    <row r="70" spans="1:6" ht="12.75">
      <c r="A70" s="1" t="s">
        <v>22</v>
      </c>
      <c r="B70" s="1">
        <v>1</v>
      </c>
      <c r="C70" t="s">
        <v>25</v>
      </c>
      <c r="D70" t="s">
        <v>486</v>
      </c>
      <c r="E70" t="s">
        <v>259</v>
      </c>
      <c r="F70" t="s">
        <v>465</v>
      </c>
    </row>
    <row r="71" spans="1:6" ht="12.75">
      <c r="A71" s="1" t="s">
        <v>22</v>
      </c>
      <c r="B71" s="1">
        <v>3</v>
      </c>
      <c r="C71" t="s">
        <v>26</v>
      </c>
      <c r="D71" t="s">
        <v>361</v>
      </c>
      <c r="E71" t="s">
        <v>259</v>
      </c>
      <c r="F71" t="s">
        <v>465</v>
      </c>
    </row>
    <row r="72" spans="1:6" ht="12.75">
      <c r="A72" s="1" t="s">
        <v>22</v>
      </c>
      <c r="B72" s="1">
        <v>3</v>
      </c>
      <c r="C72" t="s">
        <v>26</v>
      </c>
      <c r="D72" t="s">
        <v>362</v>
      </c>
      <c r="E72" t="s">
        <v>259</v>
      </c>
      <c r="F72" t="s">
        <v>465</v>
      </c>
    </row>
    <row r="73" spans="1:6" ht="12.75">
      <c r="A73" s="1" t="s">
        <v>22</v>
      </c>
      <c r="B73" s="1">
        <v>1</v>
      </c>
      <c r="C73" t="s">
        <v>26</v>
      </c>
      <c r="D73" t="s">
        <v>288</v>
      </c>
      <c r="E73" t="s">
        <v>259</v>
      </c>
      <c r="F73" t="s">
        <v>465</v>
      </c>
    </row>
    <row r="74" spans="1:6" ht="12.75">
      <c r="A74" s="1" t="s">
        <v>22</v>
      </c>
      <c r="B74" s="1">
        <v>2</v>
      </c>
      <c r="C74" t="s">
        <v>26</v>
      </c>
      <c r="D74" t="s">
        <v>485</v>
      </c>
      <c r="E74" t="s">
        <v>259</v>
      </c>
      <c r="F74" t="s">
        <v>465</v>
      </c>
    </row>
    <row r="75" spans="1:6" ht="12.75">
      <c r="A75" s="1" t="s">
        <v>22</v>
      </c>
      <c r="B75" s="1">
        <v>1</v>
      </c>
      <c r="C75" t="s">
        <v>27</v>
      </c>
      <c r="D75" t="s">
        <v>487</v>
      </c>
      <c r="E75" t="s">
        <v>259</v>
      </c>
      <c r="F75" t="s">
        <v>465</v>
      </c>
    </row>
    <row r="76" spans="1:6" ht="12.75">
      <c r="A76" s="1" t="s">
        <v>22</v>
      </c>
      <c r="B76" s="1">
        <v>1</v>
      </c>
      <c r="C76" t="s">
        <v>27</v>
      </c>
      <c r="D76" t="s">
        <v>362</v>
      </c>
      <c r="E76" t="s">
        <v>259</v>
      </c>
      <c r="F76" t="s">
        <v>465</v>
      </c>
    </row>
    <row r="77" spans="1:6" ht="12.75">
      <c r="A77" s="1" t="s">
        <v>22</v>
      </c>
      <c r="B77" s="1">
        <v>1</v>
      </c>
      <c r="C77" t="s">
        <v>28</v>
      </c>
      <c r="D77" t="s">
        <v>467</v>
      </c>
      <c r="E77" t="s">
        <v>259</v>
      </c>
      <c r="F77" t="s">
        <v>465</v>
      </c>
    </row>
    <row r="78" spans="1:6" ht="12.75">
      <c r="A78" s="1" t="s">
        <v>22</v>
      </c>
      <c r="B78" s="1">
        <v>1</v>
      </c>
      <c r="C78" t="s">
        <v>25</v>
      </c>
      <c r="D78" t="s">
        <v>430</v>
      </c>
      <c r="E78" t="s">
        <v>301</v>
      </c>
      <c r="F78" t="s">
        <v>465</v>
      </c>
    </row>
    <row r="79" spans="1:6" ht="12.75">
      <c r="A79" s="1" t="s">
        <v>22</v>
      </c>
      <c r="B79" s="1">
        <v>1</v>
      </c>
      <c r="C79" t="s">
        <v>25</v>
      </c>
      <c r="D79" t="s">
        <v>365</v>
      </c>
      <c r="E79" t="s">
        <v>301</v>
      </c>
      <c r="F79" t="s">
        <v>465</v>
      </c>
    </row>
    <row r="80" spans="1:6" ht="12.75">
      <c r="A80" s="1" t="s">
        <v>22</v>
      </c>
      <c r="B80" s="1">
        <v>1</v>
      </c>
      <c r="C80" t="s">
        <v>26</v>
      </c>
      <c r="D80" t="s">
        <v>317</v>
      </c>
      <c r="E80" t="s">
        <v>301</v>
      </c>
      <c r="F80" t="s">
        <v>465</v>
      </c>
    </row>
    <row r="81" spans="1:6" ht="12.75">
      <c r="A81" s="1" t="s">
        <v>31</v>
      </c>
      <c r="B81" s="1">
        <v>1</v>
      </c>
      <c r="C81" t="s">
        <v>12</v>
      </c>
      <c r="D81" t="s">
        <v>488</v>
      </c>
      <c r="F81" t="s">
        <v>465</v>
      </c>
    </row>
    <row r="82" spans="1:6" ht="12.75">
      <c r="A82" s="1" t="s">
        <v>31</v>
      </c>
      <c r="B82" s="1">
        <v>1</v>
      </c>
      <c r="C82" t="s">
        <v>12</v>
      </c>
      <c r="D82" t="s">
        <v>489</v>
      </c>
      <c r="F82" t="s">
        <v>465</v>
      </c>
    </row>
    <row r="83" spans="1:6" ht="12.75">
      <c r="A83" s="1" t="s">
        <v>31</v>
      </c>
      <c r="B83" s="1">
        <v>1</v>
      </c>
      <c r="C83" t="s">
        <v>12</v>
      </c>
      <c r="D83" t="s">
        <v>490</v>
      </c>
      <c r="F83" t="s">
        <v>465</v>
      </c>
    </row>
    <row r="84" spans="1:6" ht="12.75">
      <c r="A84" s="1" t="s">
        <v>31</v>
      </c>
      <c r="B84" s="1">
        <v>1</v>
      </c>
      <c r="C84" t="s">
        <v>12</v>
      </c>
      <c r="D84" t="s">
        <v>491</v>
      </c>
      <c r="F84" t="s">
        <v>465</v>
      </c>
    </row>
    <row r="85" spans="1:6" ht="12.75">
      <c r="A85" s="1" t="s">
        <v>31</v>
      </c>
      <c r="B85" s="1">
        <v>1</v>
      </c>
      <c r="C85" t="s">
        <v>278</v>
      </c>
      <c r="D85" t="s">
        <v>492</v>
      </c>
      <c r="F85" t="s">
        <v>465</v>
      </c>
    </row>
    <row r="86" spans="1:6" ht="12.75">
      <c r="A86" s="1" t="s">
        <v>31</v>
      </c>
      <c r="B86" s="1">
        <v>1</v>
      </c>
      <c r="C86" t="s">
        <v>278</v>
      </c>
      <c r="D86" t="s">
        <v>493</v>
      </c>
      <c r="E86" t="s">
        <v>261</v>
      </c>
      <c r="F86" t="s">
        <v>465</v>
      </c>
    </row>
    <row r="87" spans="1:6" ht="12.75">
      <c r="A87" s="1" t="s">
        <v>31</v>
      </c>
      <c r="B87" s="1">
        <v>1</v>
      </c>
      <c r="C87" t="s">
        <v>12</v>
      </c>
      <c r="D87" t="s">
        <v>494</v>
      </c>
      <c r="E87" t="s">
        <v>259</v>
      </c>
      <c r="F87" t="s">
        <v>465</v>
      </c>
    </row>
    <row r="88" spans="1:6" ht="12.75">
      <c r="A88" s="1" t="s">
        <v>31</v>
      </c>
      <c r="B88" s="1">
        <v>1</v>
      </c>
      <c r="C88" t="s">
        <v>12</v>
      </c>
      <c r="D88" t="s">
        <v>377</v>
      </c>
      <c r="E88" t="s">
        <v>259</v>
      </c>
      <c r="F88" t="s">
        <v>465</v>
      </c>
    </row>
    <row r="89" spans="1:6" ht="12.75">
      <c r="A89" s="1" t="s">
        <v>31</v>
      </c>
      <c r="B89" s="1">
        <v>1</v>
      </c>
      <c r="C89" t="s">
        <v>278</v>
      </c>
      <c r="D89" t="s">
        <v>495</v>
      </c>
      <c r="E89" t="s">
        <v>259</v>
      </c>
      <c r="F89" t="s">
        <v>465</v>
      </c>
    </row>
    <row r="90" spans="1:6" ht="12.75">
      <c r="A90" s="1" t="s">
        <v>7</v>
      </c>
      <c r="B90" s="1">
        <v>1</v>
      </c>
      <c r="C90" t="s">
        <v>289</v>
      </c>
      <c r="D90" t="s">
        <v>496</v>
      </c>
      <c r="F90" t="s">
        <v>497</v>
      </c>
    </row>
    <row r="91" spans="1:6" ht="12.75">
      <c r="A91" s="1" t="s">
        <v>7</v>
      </c>
      <c r="B91" s="1">
        <v>1</v>
      </c>
      <c r="C91" t="s">
        <v>289</v>
      </c>
      <c r="E91" t="s">
        <v>259</v>
      </c>
      <c r="F91" t="s">
        <v>497</v>
      </c>
    </row>
    <row r="92" spans="1:6" ht="12.75">
      <c r="A92" s="1" t="s">
        <v>7</v>
      </c>
      <c r="B92" s="1">
        <v>2</v>
      </c>
      <c r="C92" t="s">
        <v>289</v>
      </c>
      <c r="D92" t="s">
        <v>290</v>
      </c>
      <c r="E92" t="s">
        <v>259</v>
      </c>
      <c r="F92" t="s">
        <v>497</v>
      </c>
    </row>
    <row r="93" spans="1:6" ht="12.75">
      <c r="A93" s="1" t="s">
        <v>10</v>
      </c>
      <c r="B93" s="1">
        <v>2</v>
      </c>
      <c r="C93" t="s">
        <v>498</v>
      </c>
      <c r="D93" t="s">
        <v>326</v>
      </c>
      <c r="E93" t="s">
        <v>261</v>
      </c>
      <c r="F93" t="s">
        <v>497</v>
      </c>
    </row>
    <row r="94" spans="1:6" ht="12.75">
      <c r="A94" s="1" t="s">
        <v>10</v>
      </c>
      <c r="B94" s="1">
        <v>1</v>
      </c>
      <c r="C94" t="s">
        <v>340</v>
      </c>
      <c r="D94" t="s">
        <v>326</v>
      </c>
      <c r="E94" t="s">
        <v>261</v>
      </c>
      <c r="F94" t="s">
        <v>497</v>
      </c>
    </row>
    <row r="95" spans="1:6" ht="12.75">
      <c r="A95" s="1" t="s">
        <v>11</v>
      </c>
      <c r="B95" s="1">
        <v>1</v>
      </c>
      <c r="C95" t="s">
        <v>12</v>
      </c>
      <c r="D95" t="s">
        <v>499</v>
      </c>
      <c r="F95" t="s">
        <v>497</v>
      </c>
    </row>
    <row r="96" spans="1:6" ht="12.75">
      <c r="A96" s="1" t="s">
        <v>11</v>
      </c>
      <c r="B96" s="1">
        <v>1</v>
      </c>
      <c r="C96" t="s">
        <v>12</v>
      </c>
      <c r="D96" t="s">
        <v>425</v>
      </c>
      <c r="F96" t="s">
        <v>497</v>
      </c>
    </row>
    <row r="97" spans="1:6" ht="12.75">
      <c r="A97" s="1" t="s">
        <v>11</v>
      </c>
      <c r="B97" s="1">
        <v>1</v>
      </c>
      <c r="C97" t="s">
        <v>12</v>
      </c>
      <c r="D97" t="s">
        <v>490</v>
      </c>
      <c r="F97" t="s">
        <v>497</v>
      </c>
    </row>
    <row r="98" spans="1:6" ht="12.75">
      <c r="A98" s="1" t="s">
        <v>11</v>
      </c>
      <c r="B98" s="1">
        <v>1</v>
      </c>
      <c r="C98" t="s">
        <v>12</v>
      </c>
      <c r="D98" t="s">
        <v>377</v>
      </c>
      <c r="F98" t="s">
        <v>497</v>
      </c>
    </row>
    <row r="99" spans="1:6" ht="12.75">
      <c r="A99" s="1" t="s">
        <v>11</v>
      </c>
      <c r="B99" s="1">
        <v>1</v>
      </c>
      <c r="C99" t="s">
        <v>12</v>
      </c>
      <c r="D99" t="s">
        <v>500</v>
      </c>
      <c r="F99" t="s">
        <v>497</v>
      </c>
    </row>
    <row r="100" spans="1:6" ht="12.75">
      <c r="A100" s="1" t="s">
        <v>11</v>
      </c>
      <c r="B100" s="1">
        <v>1</v>
      </c>
      <c r="C100" t="s">
        <v>12</v>
      </c>
      <c r="D100" t="s">
        <v>501</v>
      </c>
      <c r="E100" t="s">
        <v>259</v>
      </c>
      <c r="F100" t="s">
        <v>497</v>
      </c>
    </row>
    <row r="101" spans="1:6" ht="12.75">
      <c r="A101" s="1" t="s">
        <v>13</v>
      </c>
      <c r="B101" s="1">
        <v>1</v>
      </c>
      <c r="C101" t="s">
        <v>14</v>
      </c>
      <c r="D101" t="s">
        <v>266</v>
      </c>
      <c r="F101" t="s">
        <v>497</v>
      </c>
    </row>
    <row r="102" spans="1:6" ht="12.75">
      <c r="A102" s="1" t="s">
        <v>13</v>
      </c>
      <c r="B102" s="1">
        <v>1</v>
      </c>
      <c r="C102" t="s">
        <v>14</v>
      </c>
      <c r="D102" t="s">
        <v>502</v>
      </c>
      <c r="F102" t="s">
        <v>497</v>
      </c>
    </row>
    <row r="103" spans="1:6" ht="12.75">
      <c r="A103" s="1" t="s">
        <v>13</v>
      </c>
      <c r="B103" s="1">
        <v>3</v>
      </c>
      <c r="C103" t="s">
        <v>14</v>
      </c>
      <c r="D103" t="s">
        <v>503</v>
      </c>
      <c r="F103" t="s">
        <v>497</v>
      </c>
    </row>
    <row r="104" spans="1:6" ht="12.75">
      <c r="A104" s="1" t="s">
        <v>13</v>
      </c>
      <c r="B104" s="1">
        <v>1</v>
      </c>
      <c r="C104" t="s">
        <v>14</v>
      </c>
      <c r="D104" t="s">
        <v>266</v>
      </c>
      <c r="E104" t="s">
        <v>259</v>
      </c>
      <c r="F104" t="s">
        <v>497</v>
      </c>
    </row>
    <row r="105" spans="1:6" ht="12.75">
      <c r="A105" s="1" t="s">
        <v>15</v>
      </c>
      <c r="B105" s="1">
        <v>1</v>
      </c>
      <c r="C105" t="s">
        <v>16</v>
      </c>
      <c r="D105" t="s">
        <v>266</v>
      </c>
      <c r="F105" t="s">
        <v>497</v>
      </c>
    </row>
    <row r="106" spans="1:6" ht="12.75">
      <c r="A106" s="1" t="s">
        <v>15</v>
      </c>
      <c r="B106" s="1">
        <v>1</v>
      </c>
      <c r="C106" t="s">
        <v>16</v>
      </c>
      <c r="D106" t="s">
        <v>486</v>
      </c>
      <c r="F106" t="s">
        <v>497</v>
      </c>
    </row>
    <row r="107" spans="1:6" ht="12.75">
      <c r="A107" s="1" t="s">
        <v>15</v>
      </c>
      <c r="B107" s="1">
        <v>1</v>
      </c>
      <c r="C107" t="s">
        <v>16</v>
      </c>
      <c r="D107" t="s">
        <v>306</v>
      </c>
      <c r="F107" t="s">
        <v>497</v>
      </c>
    </row>
    <row r="108" spans="1:6" ht="12.75">
      <c r="A108" s="1" t="s">
        <v>15</v>
      </c>
      <c r="B108" s="1">
        <v>1</v>
      </c>
      <c r="C108" t="s">
        <v>16</v>
      </c>
      <c r="D108" t="s">
        <v>266</v>
      </c>
      <c r="E108" t="s">
        <v>261</v>
      </c>
      <c r="F108" t="s">
        <v>497</v>
      </c>
    </row>
    <row r="109" spans="1:6" ht="12.75">
      <c r="A109" s="1" t="s">
        <v>17</v>
      </c>
      <c r="B109" s="1">
        <v>4</v>
      </c>
      <c r="C109" t="s">
        <v>18</v>
      </c>
      <c r="D109" t="s">
        <v>266</v>
      </c>
      <c r="F109" t="s">
        <v>497</v>
      </c>
    </row>
    <row r="110" spans="1:6" ht="12.75">
      <c r="A110" s="1" t="s">
        <v>17</v>
      </c>
      <c r="B110" s="1">
        <v>1</v>
      </c>
      <c r="C110" t="s">
        <v>18</v>
      </c>
      <c r="D110" t="s">
        <v>266</v>
      </c>
      <c r="E110" t="s">
        <v>259</v>
      </c>
      <c r="F110" t="s">
        <v>497</v>
      </c>
    </row>
    <row r="111" spans="1:6" ht="12.75">
      <c r="A111" s="1" t="s">
        <v>17</v>
      </c>
      <c r="B111" s="1">
        <v>1</v>
      </c>
      <c r="C111" t="s">
        <v>18</v>
      </c>
      <c r="D111" t="s">
        <v>284</v>
      </c>
      <c r="E111" t="s">
        <v>259</v>
      </c>
      <c r="F111" t="s">
        <v>497</v>
      </c>
    </row>
    <row r="112" spans="1:6" ht="12.75">
      <c r="A112" s="1" t="s">
        <v>19</v>
      </c>
      <c r="B112" s="1">
        <v>1</v>
      </c>
      <c r="C112" t="s">
        <v>20</v>
      </c>
      <c r="D112" t="s">
        <v>385</v>
      </c>
      <c r="E112" t="s">
        <v>261</v>
      </c>
      <c r="F112" t="s">
        <v>497</v>
      </c>
    </row>
    <row r="113" spans="1:6" ht="12.75">
      <c r="A113" s="1" t="s">
        <v>19</v>
      </c>
      <c r="B113" s="1">
        <v>1</v>
      </c>
      <c r="C113" t="s">
        <v>20</v>
      </c>
      <c r="D113" t="s">
        <v>311</v>
      </c>
      <c r="E113" t="s">
        <v>261</v>
      </c>
      <c r="F113" t="s">
        <v>497</v>
      </c>
    </row>
    <row r="114" spans="1:6" ht="12.75">
      <c r="A114" s="1" t="s">
        <v>19</v>
      </c>
      <c r="B114" s="1">
        <v>1</v>
      </c>
      <c r="C114" t="s">
        <v>20</v>
      </c>
      <c r="D114" t="s">
        <v>384</v>
      </c>
      <c r="E114" t="s">
        <v>261</v>
      </c>
      <c r="F114" t="s">
        <v>497</v>
      </c>
    </row>
    <row r="115" spans="1:6" ht="12.75">
      <c r="A115" s="1" t="s">
        <v>19</v>
      </c>
      <c r="B115" s="1">
        <v>1</v>
      </c>
      <c r="C115" t="s">
        <v>20</v>
      </c>
      <c r="D115" t="s">
        <v>354</v>
      </c>
      <c r="E115" t="s">
        <v>259</v>
      </c>
      <c r="F115" t="s">
        <v>497</v>
      </c>
    </row>
    <row r="116" spans="1:6" ht="12.75">
      <c r="A116" s="1" t="s">
        <v>19</v>
      </c>
      <c r="B116" s="1">
        <v>3</v>
      </c>
      <c r="C116" t="s">
        <v>20</v>
      </c>
      <c r="D116" t="s">
        <v>431</v>
      </c>
      <c r="E116" t="s">
        <v>259</v>
      </c>
      <c r="F116" t="s">
        <v>497</v>
      </c>
    </row>
    <row r="117" spans="1:6" ht="12.75">
      <c r="A117" s="1" t="s">
        <v>19</v>
      </c>
      <c r="B117" s="1">
        <v>1</v>
      </c>
      <c r="C117" t="s">
        <v>20</v>
      </c>
      <c r="D117" t="s">
        <v>477</v>
      </c>
      <c r="E117" t="s">
        <v>259</v>
      </c>
      <c r="F117" t="s">
        <v>497</v>
      </c>
    </row>
    <row r="118" spans="1:6" ht="12.75">
      <c r="A118" s="1" t="s">
        <v>21</v>
      </c>
      <c r="B118" s="1">
        <v>1</v>
      </c>
      <c r="C118" t="s">
        <v>272</v>
      </c>
      <c r="D118" t="s">
        <v>314</v>
      </c>
      <c r="E118" t="s">
        <v>392</v>
      </c>
      <c r="F118" t="s">
        <v>497</v>
      </c>
    </row>
    <row r="119" spans="1:6" ht="12.75">
      <c r="A119" s="1" t="s">
        <v>21</v>
      </c>
      <c r="B119" s="1">
        <v>1</v>
      </c>
      <c r="C119" t="s">
        <v>271</v>
      </c>
      <c r="E119" t="s">
        <v>261</v>
      </c>
      <c r="F119" t="s">
        <v>497</v>
      </c>
    </row>
    <row r="120" spans="1:6" ht="12.75">
      <c r="A120" s="1" t="s">
        <v>21</v>
      </c>
      <c r="B120" s="1">
        <v>1</v>
      </c>
      <c r="C120" t="s">
        <v>386</v>
      </c>
      <c r="E120" t="s">
        <v>259</v>
      </c>
      <c r="F120" t="s">
        <v>497</v>
      </c>
    </row>
    <row r="121" spans="1:6" ht="12.75">
      <c r="A121" s="1" t="s">
        <v>21</v>
      </c>
      <c r="B121" s="1">
        <v>4</v>
      </c>
      <c r="C121" t="s">
        <v>271</v>
      </c>
      <c r="E121" t="s">
        <v>259</v>
      </c>
      <c r="F121" t="s">
        <v>497</v>
      </c>
    </row>
    <row r="122" spans="1:6" ht="12.75">
      <c r="A122" s="1" t="s">
        <v>21</v>
      </c>
      <c r="B122" s="1">
        <v>2</v>
      </c>
      <c r="C122" t="s">
        <v>271</v>
      </c>
      <c r="D122" t="s">
        <v>314</v>
      </c>
      <c r="E122" t="s">
        <v>259</v>
      </c>
      <c r="F122" t="s">
        <v>497</v>
      </c>
    </row>
    <row r="123" spans="1:6" ht="12.75">
      <c r="A123" s="1" t="s">
        <v>21</v>
      </c>
      <c r="B123" s="1">
        <v>3</v>
      </c>
      <c r="C123" t="s">
        <v>272</v>
      </c>
      <c r="E123" t="s">
        <v>259</v>
      </c>
      <c r="F123" t="s">
        <v>497</v>
      </c>
    </row>
    <row r="124" spans="1:6" ht="12.75">
      <c r="A124" s="1" t="s">
        <v>21</v>
      </c>
      <c r="B124" s="1">
        <v>4</v>
      </c>
      <c r="C124" t="s">
        <v>272</v>
      </c>
      <c r="D124" t="s">
        <v>314</v>
      </c>
      <c r="E124" t="s">
        <v>259</v>
      </c>
      <c r="F124" t="s">
        <v>497</v>
      </c>
    </row>
    <row r="125" spans="1:6" ht="12.75">
      <c r="A125" s="1" t="s">
        <v>21</v>
      </c>
      <c r="B125" s="1">
        <v>1</v>
      </c>
      <c r="C125" t="s">
        <v>271</v>
      </c>
      <c r="E125" t="s">
        <v>301</v>
      </c>
      <c r="F125" t="s">
        <v>497</v>
      </c>
    </row>
    <row r="126" spans="1:6" ht="12.75">
      <c r="A126" s="1" t="s">
        <v>22</v>
      </c>
      <c r="B126" s="1">
        <v>1</v>
      </c>
      <c r="C126" t="s">
        <v>25</v>
      </c>
      <c r="D126" t="s">
        <v>478</v>
      </c>
      <c r="E126" t="s">
        <v>273</v>
      </c>
      <c r="F126" t="s">
        <v>497</v>
      </c>
    </row>
    <row r="127" spans="1:6" ht="12.75">
      <c r="A127" s="1" t="s">
        <v>22</v>
      </c>
      <c r="B127" s="1">
        <v>1</v>
      </c>
      <c r="C127" t="s">
        <v>25</v>
      </c>
      <c r="D127" t="s">
        <v>423</v>
      </c>
      <c r="E127" t="s">
        <v>273</v>
      </c>
      <c r="F127" t="s">
        <v>497</v>
      </c>
    </row>
    <row r="128" spans="1:6" ht="12.75">
      <c r="A128" s="1" t="s">
        <v>22</v>
      </c>
      <c r="B128" s="1">
        <v>1</v>
      </c>
      <c r="C128" t="s">
        <v>26</v>
      </c>
      <c r="D128" t="s">
        <v>504</v>
      </c>
      <c r="E128" t="s">
        <v>273</v>
      </c>
      <c r="F128" t="s">
        <v>497</v>
      </c>
    </row>
    <row r="129" spans="1:6" ht="12.75">
      <c r="A129" s="1" t="s">
        <v>22</v>
      </c>
      <c r="B129" s="1">
        <v>1</v>
      </c>
      <c r="C129" t="s">
        <v>26</v>
      </c>
      <c r="D129" t="s">
        <v>505</v>
      </c>
      <c r="E129" t="s">
        <v>273</v>
      </c>
      <c r="F129" t="s">
        <v>497</v>
      </c>
    </row>
    <row r="130" spans="1:6" ht="12.75">
      <c r="A130" s="1" t="s">
        <v>22</v>
      </c>
      <c r="B130" s="1">
        <v>1</v>
      </c>
      <c r="C130" t="s">
        <v>26</v>
      </c>
      <c r="D130" t="s">
        <v>356</v>
      </c>
      <c r="E130" t="s">
        <v>273</v>
      </c>
      <c r="F130" t="s">
        <v>497</v>
      </c>
    </row>
    <row r="131" spans="1:6" ht="12.75">
      <c r="A131" s="1" t="s">
        <v>22</v>
      </c>
      <c r="B131" s="1">
        <v>1</v>
      </c>
      <c r="C131" t="s">
        <v>28</v>
      </c>
      <c r="D131" t="s">
        <v>357</v>
      </c>
      <c r="E131" t="s">
        <v>273</v>
      </c>
      <c r="F131" t="s">
        <v>497</v>
      </c>
    </row>
    <row r="132" spans="1:6" ht="12.75">
      <c r="A132" s="1" t="s">
        <v>22</v>
      </c>
      <c r="B132" s="1">
        <v>4</v>
      </c>
      <c r="C132" t="s">
        <v>25</v>
      </c>
      <c r="D132" t="s">
        <v>365</v>
      </c>
      <c r="E132" t="s">
        <v>261</v>
      </c>
      <c r="F132" t="s">
        <v>497</v>
      </c>
    </row>
    <row r="133" spans="1:6" ht="12.75">
      <c r="A133" s="1" t="s">
        <v>22</v>
      </c>
      <c r="B133" s="1">
        <v>1</v>
      </c>
      <c r="C133" t="s">
        <v>26</v>
      </c>
      <c r="D133" t="s">
        <v>306</v>
      </c>
      <c r="E133" t="s">
        <v>261</v>
      </c>
      <c r="F133" t="s">
        <v>497</v>
      </c>
    </row>
    <row r="134" spans="1:6" ht="12.75">
      <c r="A134" s="1" t="s">
        <v>22</v>
      </c>
      <c r="B134" s="1">
        <v>1</v>
      </c>
      <c r="C134" t="s">
        <v>27</v>
      </c>
      <c r="D134" t="s">
        <v>351</v>
      </c>
      <c r="E134" t="s">
        <v>261</v>
      </c>
      <c r="F134" t="s">
        <v>497</v>
      </c>
    </row>
    <row r="135" spans="1:6" ht="12.75">
      <c r="A135" s="1" t="s">
        <v>22</v>
      </c>
      <c r="B135" s="1">
        <v>1</v>
      </c>
      <c r="C135" t="s">
        <v>23</v>
      </c>
      <c r="D135" t="s">
        <v>363</v>
      </c>
      <c r="E135" t="s">
        <v>259</v>
      </c>
      <c r="F135" t="s">
        <v>497</v>
      </c>
    </row>
    <row r="136" spans="1:6" ht="12.75">
      <c r="A136" s="1" t="s">
        <v>22</v>
      </c>
      <c r="B136" s="1">
        <v>1</v>
      </c>
      <c r="C136" t="s">
        <v>26</v>
      </c>
      <c r="D136" t="s">
        <v>362</v>
      </c>
      <c r="E136" t="s">
        <v>259</v>
      </c>
      <c r="F136" t="s">
        <v>497</v>
      </c>
    </row>
    <row r="137" spans="1:6" ht="12.75">
      <c r="A137" s="1" t="s">
        <v>22</v>
      </c>
      <c r="B137" s="1">
        <v>1</v>
      </c>
      <c r="C137" t="s">
        <v>26</v>
      </c>
      <c r="D137" t="s">
        <v>333</v>
      </c>
      <c r="E137" t="s">
        <v>259</v>
      </c>
      <c r="F137" t="s">
        <v>497</v>
      </c>
    </row>
    <row r="138" spans="1:6" ht="12.75">
      <c r="A138" s="1" t="s">
        <v>22</v>
      </c>
      <c r="B138" s="1">
        <v>1</v>
      </c>
      <c r="C138" t="s">
        <v>27</v>
      </c>
      <c r="D138" t="s">
        <v>365</v>
      </c>
      <c r="E138" t="s">
        <v>259</v>
      </c>
      <c r="F138" t="s">
        <v>497</v>
      </c>
    </row>
    <row r="139" spans="1:6" ht="12.75">
      <c r="A139" s="1" t="s">
        <v>22</v>
      </c>
      <c r="B139" s="1">
        <v>1</v>
      </c>
      <c r="C139" t="s">
        <v>28</v>
      </c>
      <c r="D139" t="s">
        <v>467</v>
      </c>
      <c r="E139" t="s">
        <v>259</v>
      </c>
      <c r="F139" t="s">
        <v>497</v>
      </c>
    </row>
    <row r="140" spans="1:6" ht="12.75">
      <c r="A140" s="1" t="s">
        <v>22</v>
      </c>
      <c r="B140" s="1">
        <v>1</v>
      </c>
      <c r="C140" t="s">
        <v>28</v>
      </c>
      <c r="D140" t="s">
        <v>506</v>
      </c>
      <c r="E140" t="s">
        <v>259</v>
      </c>
      <c r="F140" t="s">
        <v>497</v>
      </c>
    </row>
    <row r="141" spans="1:6" ht="12.75">
      <c r="A141" s="1" t="s">
        <v>22</v>
      </c>
      <c r="B141" s="1">
        <v>1</v>
      </c>
      <c r="C141" t="s">
        <v>28</v>
      </c>
      <c r="D141" t="s">
        <v>288</v>
      </c>
      <c r="E141" t="s">
        <v>259</v>
      </c>
      <c r="F141" t="s">
        <v>497</v>
      </c>
    </row>
    <row r="142" spans="1:6" ht="12.75">
      <c r="A142" s="1" t="s">
        <v>22</v>
      </c>
      <c r="B142" s="1">
        <v>1</v>
      </c>
      <c r="C142" t="s">
        <v>28</v>
      </c>
      <c r="D142" t="s">
        <v>312</v>
      </c>
      <c r="E142" t="s">
        <v>259</v>
      </c>
      <c r="F142" t="s">
        <v>497</v>
      </c>
    </row>
    <row r="143" spans="1:6" ht="12.75">
      <c r="A143" s="1" t="s">
        <v>22</v>
      </c>
      <c r="B143" s="1">
        <v>1</v>
      </c>
      <c r="C143" t="s">
        <v>28</v>
      </c>
      <c r="D143" t="s">
        <v>507</v>
      </c>
      <c r="E143" t="s">
        <v>301</v>
      </c>
      <c r="F143" t="s">
        <v>497</v>
      </c>
    </row>
    <row r="144" spans="1:6" ht="12.75">
      <c r="A144" s="1" t="s">
        <v>31</v>
      </c>
      <c r="B144" s="1">
        <v>1</v>
      </c>
      <c r="C144" t="s">
        <v>12</v>
      </c>
      <c r="D144" t="s">
        <v>508</v>
      </c>
      <c r="F144" t="s">
        <v>497</v>
      </c>
    </row>
    <row r="145" spans="1:6" ht="12.75">
      <c r="A145" s="1" t="s">
        <v>31</v>
      </c>
      <c r="B145" s="1">
        <v>1</v>
      </c>
      <c r="C145" t="s">
        <v>283</v>
      </c>
      <c r="D145" t="s">
        <v>266</v>
      </c>
      <c r="F145" t="s">
        <v>497</v>
      </c>
    </row>
    <row r="146" spans="1:6" ht="12.75">
      <c r="A146" s="1" t="s">
        <v>31</v>
      </c>
      <c r="B146" s="1">
        <v>1</v>
      </c>
      <c r="C146" t="s">
        <v>283</v>
      </c>
      <c r="D146" t="s">
        <v>298</v>
      </c>
      <c r="F146" t="s">
        <v>497</v>
      </c>
    </row>
    <row r="147" spans="1:6" ht="12.75">
      <c r="A147" s="1" t="s">
        <v>31</v>
      </c>
      <c r="B147" s="1">
        <v>1</v>
      </c>
      <c r="C147" t="s">
        <v>12</v>
      </c>
      <c r="D147" t="s">
        <v>509</v>
      </c>
      <c r="E147" t="s">
        <v>261</v>
      </c>
      <c r="F147" t="s">
        <v>497</v>
      </c>
    </row>
    <row r="148" spans="1:6" ht="12.75">
      <c r="A148" s="1" t="s">
        <v>31</v>
      </c>
      <c r="B148" s="1">
        <v>1</v>
      </c>
      <c r="C148" t="s">
        <v>12</v>
      </c>
      <c r="D148" t="s">
        <v>298</v>
      </c>
      <c r="E148" t="s">
        <v>261</v>
      </c>
      <c r="F148" t="s">
        <v>497</v>
      </c>
    </row>
    <row r="149" spans="1:6" ht="12.75">
      <c r="A149" s="1" t="s">
        <v>31</v>
      </c>
      <c r="B149" s="1">
        <v>1</v>
      </c>
      <c r="C149" t="s">
        <v>283</v>
      </c>
      <c r="D149" t="s">
        <v>510</v>
      </c>
      <c r="E149" t="s">
        <v>259</v>
      </c>
      <c r="F149" t="s">
        <v>497</v>
      </c>
    </row>
    <row r="150" spans="1:6" ht="12.75">
      <c r="A150" s="1" t="s">
        <v>31</v>
      </c>
      <c r="B150" s="1">
        <v>1</v>
      </c>
      <c r="C150" t="s">
        <v>278</v>
      </c>
      <c r="D150" t="s">
        <v>285</v>
      </c>
      <c r="E150" t="s">
        <v>259</v>
      </c>
      <c r="F150" t="s">
        <v>497</v>
      </c>
    </row>
    <row r="151" spans="1:6" ht="12.75">
      <c r="A151" s="1" t="s">
        <v>7</v>
      </c>
      <c r="B151" s="1">
        <v>1</v>
      </c>
      <c r="C151" t="s">
        <v>289</v>
      </c>
      <c r="D151" t="s">
        <v>511</v>
      </c>
      <c r="F151" t="s">
        <v>512</v>
      </c>
    </row>
    <row r="152" spans="1:6" ht="12.75">
      <c r="A152" s="1" t="s">
        <v>22</v>
      </c>
      <c r="B152" s="1">
        <v>1</v>
      </c>
      <c r="C152" t="s">
        <v>23</v>
      </c>
      <c r="D152" t="s">
        <v>303</v>
      </c>
      <c r="E152" t="s">
        <v>261</v>
      </c>
      <c r="F152" t="s">
        <v>512</v>
      </c>
    </row>
    <row r="153" spans="1:6" ht="12.75">
      <c r="A153" s="1" t="s">
        <v>22</v>
      </c>
      <c r="B153" s="1">
        <v>2</v>
      </c>
      <c r="C153" t="s">
        <v>23</v>
      </c>
      <c r="D153" t="s">
        <v>513</v>
      </c>
      <c r="E153" t="s">
        <v>261</v>
      </c>
      <c r="F153" t="s">
        <v>512</v>
      </c>
    </row>
    <row r="154" spans="1:6" ht="12.75">
      <c r="A154" s="1" t="s">
        <v>22</v>
      </c>
      <c r="B154" s="1">
        <v>2</v>
      </c>
      <c r="C154" t="s">
        <v>23</v>
      </c>
      <c r="D154" t="s">
        <v>514</v>
      </c>
      <c r="E154" t="s">
        <v>261</v>
      </c>
      <c r="F154" t="s">
        <v>512</v>
      </c>
    </row>
    <row r="155" spans="1:6" ht="12.75">
      <c r="A155" s="1" t="s">
        <v>22</v>
      </c>
      <c r="B155" s="1">
        <v>1</v>
      </c>
      <c r="C155" t="s">
        <v>23</v>
      </c>
      <c r="D155" t="s">
        <v>515</v>
      </c>
      <c r="E155" t="s">
        <v>261</v>
      </c>
      <c r="F155" t="s">
        <v>512</v>
      </c>
    </row>
    <row r="156" spans="1:6" ht="12.75">
      <c r="A156" s="1" t="s">
        <v>22</v>
      </c>
      <c r="B156" s="1">
        <v>2</v>
      </c>
      <c r="C156" t="s">
        <v>23</v>
      </c>
      <c r="D156" t="s">
        <v>516</v>
      </c>
      <c r="E156" t="s">
        <v>261</v>
      </c>
      <c r="F156" t="s">
        <v>512</v>
      </c>
    </row>
    <row r="157" spans="1:6" ht="12.75">
      <c r="A157" s="1" t="s">
        <v>22</v>
      </c>
      <c r="B157" s="1">
        <v>1</v>
      </c>
      <c r="C157" t="s">
        <v>26</v>
      </c>
      <c r="D157" t="s">
        <v>359</v>
      </c>
      <c r="E157" t="s">
        <v>261</v>
      </c>
      <c r="F157" t="s">
        <v>512</v>
      </c>
    </row>
    <row r="158" spans="1:6" ht="12.75">
      <c r="A158" s="1" t="s">
        <v>22</v>
      </c>
      <c r="B158" s="1">
        <v>1</v>
      </c>
      <c r="C158" t="s">
        <v>26</v>
      </c>
      <c r="D158" t="s">
        <v>517</v>
      </c>
      <c r="E158" t="s">
        <v>261</v>
      </c>
      <c r="F158" t="s">
        <v>512</v>
      </c>
    </row>
    <row r="159" spans="1:6" ht="12.75">
      <c r="A159" s="1" t="s">
        <v>22</v>
      </c>
      <c r="B159" s="1">
        <v>1</v>
      </c>
      <c r="C159" t="s">
        <v>26</v>
      </c>
      <c r="D159" t="s">
        <v>333</v>
      </c>
      <c r="E159" t="s">
        <v>261</v>
      </c>
      <c r="F159" t="s">
        <v>512</v>
      </c>
    </row>
    <row r="160" spans="1:6" ht="12.75">
      <c r="A160" s="1" t="s">
        <v>22</v>
      </c>
      <c r="B160" s="1">
        <v>1</v>
      </c>
      <c r="C160" t="s">
        <v>27</v>
      </c>
      <c r="D160" t="s">
        <v>518</v>
      </c>
      <c r="E160" t="s">
        <v>261</v>
      </c>
      <c r="F160" t="s">
        <v>512</v>
      </c>
    </row>
    <row r="161" spans="1:6" ht="12.75">
      <c r="A161" s="1" t="s">
        <v>22</v>
      </c>
      <c r="B161" s="1">
        <v>1</v>
      </c>
      <c r="C161" t="s">
        <v>27</v>
      </c>
      <c r="D161" t="s">
        <v>351</v>
      </c>
      <c r="E161" t="s">
        <v>261</v>
      </c>
      <c r="F161" t="s">
        <v>512</v>
      </c>
    </row>
    <row r="162" spans="1:6" ht="12.75">
      <c r="A162" s="1" t="s">
        <v>22</v>
      </c>
      <c r="B162" s="1">
        <v>1</v>
      </c>
      <c r="C162" t="s">
        <v>27</v>
      </c>
      <c r="D162" t="s">
        <v>516</v>
      </c>
      <c r="E162" t="s">
        <v>261</v>
      </c>
      <c r="F162" t="s">
        <v>512</v>
      </c>
    </row>
    <row r="163" spans="1:6" ht="12.75">
      <c r="A163" s="1" t="s">
        <v>22</v>
      </c>
      <c r="B163" s="1">
        <v>1</v>
      </c>
      <c r="C163" t="s">
        <v>23</v>
      </c>
      <c r="E163" t="s">
        <v>259</v>
      </c>
      <c r="F163" t="s">
        <v>512</v>
      </c>
    </row>
    <row r="164" spans="1:6" ht="12.75">
      <c r="A164" s="1" t="s">
        <v>22</v>
      </c>
      <c r="B164" s="1">
        <v>1</v>
      </c>
      <c r="C164" t="s">
        <v>26</v>
      </c>
      <c r="D164" t="s">
        <v>487</v>
      </c>
      <c r="E164" t="s">
        <v>259</v>
      </c>
      <c r="F164" t="s">
        <v>512</v>
      </c>
    </row>
    <row r="165" spans="1:6" ht="12.75">
      <c r="A165" s="1" t="s">
        <v>22</v>
      </c>
      <c r="B165" s="1">
        <v>1</v>
      </c>
      <c r="C165" t="s">
        <v>27</v>
      </c>
      <c r="D165" t="s">
        <v>487</v>
      </c>
      <c r="E165" t="s">
        <v>259</v>
      </c>
      <c r="F165" t="s">
        <v>512</v>
      </c>
    </row>
    <row r="166" spans="1:6" ht="12.75">
      <c r="A166" s="1" t="s">
        <v>22</v>
      </c>
      <c r="B166" s="1">
        <v>1</v>
      </c>
      <c r="C166" t="s">
        <v>27</v>
      </c>
      <c r="D166" t="s">
        <v>362</v>
      </c>
      <c r="E166" t="s">
        <v>259</v>
      </c>
      <c r="F166" t="s">
        <v>512</v>
      </c>
    </row>
    <row r="167" spans="1:6" ht="12.75">
      <c r="A167" s="1" t="s">
        <v>22</v>
      </c>
      <c r="B167" s="1">
        <v>1</v>
      </c>
      <c r="C167" t="s">
        <v>27</v>
      </c>
      <c r="D167" t="s">
        <v>516</v>
      </c>
      <c r="E167" t="s">
        <v>259</v>
      </c>
      <c r="F167" t="s">
        <v>512</v>
      </c>
    </row>
    <row r="168" spans="1:6" ht="12.75">
      <c r="A168" s="1" t="s">
        <v>31</v>
      </c>
      <c r="B168" s="1">
        <v>1</v>
      </c>
      <c r="C168" t="s">
        <v>12</v>
      </c>
      <c r="D168" t="s">
        <v>519</v>
      </c>
      <c r="E168" t="s">
        <v>261</v>
      </c>
      <c r="F168" t="s">
        <v>512</v>
      </c>
    </row>
    <row r="169" spans="1:6" ht="12.75">
      <c r="A169" s="1" t="s">
        <v>31</v>
      </c>
      <c r="B169" s="1">
        <v>1</v>
      </c>
      <c r="C169" t="s">
        <v>278</v>
      </c>
      <c r="D169" t="s">
        <v>520</v>
      </c>
      <c r="E169" t="s">
        <v>261</v>
      </c>
      <c r="F169" t="s">
        <v>512</v>
      </c>
    </row>
    <row r="170" spans="1:6" ht="12.75">
      <c r="A170" s="1" t="s">
        <v>21</v>
      </c>
      <c r="B170" s="1">
        <v>2</v>
      </c>
      <c r="C170" t="s">
        <v>271</v>
      </c>
      <c r="F170" t="s">
        <v>521</v>
      </c>
    </row>
    <row r="171" ht="12.75">
      <c r="B171" s="4"/>
    </row>
    <row r="172" ht="12.75">
      <c r="B172" s="4">
        <f>SUM(B4:B171)</f>
        <v>217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86" r:id="rId1"/>
  <headerFooter alignWithMargins="0">
    <oddHeader>&amp;C&amp;"Arial,Fett"&amp;12&amp;EZuordnung von Hilfen zu den Trägern - RSD C - Januar 2007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115</v>
      </c>
      <c r="C1" s="38"/>
      <c r="D1" s="80" t="s">
        <v>230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C2" s="4"/>
      <c r="D2" s="4" t="s">
        <v>231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3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3</v>
      </c>
      <c r="D5" s="42"/>
      <c r="E5" s="36">
        <f aca="true" t="shared" si="0" ref="E5:E11">SUM(C5:D5)</f>
        <v>3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1</v>
      </c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4</v>
      </c>
      <c r="D13" s="42">
        <v>2</v>
      </c>
      <c r="E13" s="36">
        <f aca="true" t="shared" si="1" ref="E13:E21">SUM(C13:D13)</f>
        <v>6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3556.32</v>
      </c>
      <c r="L13" t="s">
        <v>91</v>
      </c>
    </row>
    <row r="14" spans="1:12" ht="12.75">
      <c r="A14" s="21" t="s">
        <v>181</v>
      </c>
      <c r="B14" t="s">
        <v>242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>
        <v>368.5</v>
      </c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1815.84</v>
      </c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>
        <v>1</v>
      </c>
      <c r="E16" s="36">
        <f t="shared" si="1"/>
        <v>3</v>
      </c>
      <c r="F16" s="36">
        <v>3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813.56</v>
      </c>
      <c r="L16" t="s">
        <v>91</v>
      </c>
    </row>
    <row r="17" spans="1:12" ht="12.75">
      <c r="A17" s="21" t="s">
        <v>17</v>
      </c>
      <c r="B17" t="s">
        <v>18</v>
      </c>
      <c r="C17" s="41">
        <v>11</v>
      </c>
      <c r="D17" s="42">
        <v>6</v>
      </c>
      <c r="E17" s="36">
        <f t="shared" si="1"/>
        <v>17</v>
      </c>
      <c r="F17" s="36">
        <v>17</v>
      </c>
      <c r="G17" s="36">
        <f t="shared" si="2"/>
        <v>0</v>
      </c>
      <c r="H17" t="s">
        <v>58</v>
      </c>
      <c r="I17" s="21" t="s">
        <v>149</v>
      </c>
      <c r="J17" s="1" t="s">
        <v>37</v>
      </c>
      <c r="K17" s="27">
        <v>12871.91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245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246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>
        <v>241.02</v>
      </c>
      <c r="L20" t="s">
        <v>91</v>
      </c>
    </row>
    <row r="21" spans="1:12" ht="12.75">
      <c r="A21" s="21" t="s">
        <v>185</v>
      </c>
      <c r="B21" t="s">
        <v>226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247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>
        <v>4</v>
      </c>
      <c r="E23" s="36">
        <f>SUM(C23:D23)</f>
        <v>8</v>
      </c>
      <c r="F23" s="36">
        <v>8</v>
      </c>
      <c r="G23" s="36">
        <f>SUM(E23-F23)</f>
        <v>0</v>
      </c>
      <c r="H23" t="s">
        <v>57</v>
      </c>
      <c r="I23" s="21" t="s">
        <v>150</v>
      </c>
      <c r="J23" s="1" t="s">
        <v>38</v>
      </c>
      <c r="K23" s="27">
        <v>2069.4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248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248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248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202</v>
      </c>
      <c r="C28" s="41">
        <v>5</v>
      </c>
      <c r="D28" s="42">
        <v>7</v>
      </c>
      <c r="E28" s="36">
        <f aca="true" t="shared" si="3" ref="E28:E33">SUM(C28:D28)</f>
        <v>12</v>
      </c>
      <c r="F28" s="36">
        <v>27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9370.98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/>
      <c r="L29" t="s">
        <v>91</v>
      </c>
    </row>
    <row r="30" spans="1:12" ht="12.75">
      <c r="A30" s="21" t="s">
        <v>21</v>
      </c>
      <c r="B30" t="s">
        <v>238</v>
      </c>
      <c r="C30" s="41">
        <v>11</v>
      </c>
      <c r="D30" s="42">
        <v>3</v>
      </c>
      <c r="E30" s="36">
        <f t="shared" si="3"/>
        <v>14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235</v>
      </c>
      <c r="K30" s="27">
        <v>21400.59</v>
      </c>
      <c r="L30" t="s">
        <v>91</v>
      </c>
    </row>
    <row r="31" spans="1:12" ht="12.75">
      <c r="A31" s="21" t="s">
        <v>21</v>
      </c>
      <c r="B31" t="s">
        <v>203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-810</v>
      </c>
      <c r="L31" t="s">
        <v>91</v>
      </c>
    </row>
    <row r="32" spans="1:12" ht="12.75">
      <c r="A32" s="21" t="s">
        <v>21</v>
      </c>
      <c r="B32" t="s">
        <v>239</v>
      </c>
      <c r="C32" s="41">
        <v>1</v>
      </c>
      <c r="D32" s="42"/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236</v>
      </c>
      <c r="K32" s="27">
        <v>726.47</v>
      </c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3569.51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312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>
        <v>151.58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>
        <v>2</v>
      </c>
      <c r="E38" s="36">
        <f aca="true" t="shared" si="4" ref="E38:E45">SUM(C38:D38)</f>
        <v>2</v>
      </c>
      <c r="F38" s="36">
        <v>5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12071.52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4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21773.09</v>
      </c>
      <c r="L39" t="s">
        <v>91</v>
      </c>
    </row>
    <row r="40" spans="1:12" ht="12.75">
      <c r="A40" s="21" t="s">
        <v>22</v>
      </c>
      <c r="B40" t="s">
        <v>25</v>
      </c>
      <c r="C40" s="41">
        <v>4</v>
      </c>
      <c r="D40" s="42">
        <v>3</v>
      </c>
      <c r="E40" s="36">
        <f t="shared" si="4"/>
        <v>7</v>
      </c>
      <c r="F40" s="36">
        <v>7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31233.72</v>
      </c>
      <c r="L40" t="s">
        <v>91</v>
      </c>
    </row>
    <row r="41" spans="1:12" ht="12.75">
      <c r="A41" s="21" t="s">
        <v>22</v>
      </c>
      <c r="B41" t="s">
        <v>26</v>
      </c>
      <c r="C41" s="41">
        <v>9</v>
      </c>
      <c r="D41" s="42">
        <v>10</v>
      </c>
      <c r="E41" s="36">
        <f t="shared" si="4"/>
        <v>19</v>
      </c>
      <c r="F41" s="36">
        <v>23</v>
      </c>
      <c r="G41" s="36">
        <f>SUM(E41+E19+E49-F41)</f>
        <v>-4</v>
      </c>
      <c r="H41" t="s">
        <v>59</v>
      </c>
      <c r="I41" s="21" t="s">
        <v>155</v>
      </c>
      <c r="J41" s="1" t="s">
        <v>43</v>
      </c>
      <c r="K41" s="27">
        <v>104562.06</v>
      </c>
      <c r="L41" t="s">
        <v>91</v>
      </c>
    </row>
    <row r="42" spans="1:12" ht="12.75">
      <c r="A42" s="21" t="s">
        <v>22</v>
      </c>
      <c r="B42" t="s">
        <v>27</v>
      </c>
      <c r="C42" s="41">
        <v>3</v>
      </c>
      <c r="D42" s="42"/>
      <c r="E42" s="36">
        <f t="shared" si="4"/>
        <v>3</v>
      </c>
      <c r="F42" s="36" t="s">
        <v>169</v>
      </c>
      <c r="G42" s="36" t="s">
        <v>245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3</v>
      </c>
      <c r="D43" s="42">
        <v>2</v>
      </c>
      <c r="E43" s="36">
        <f t="shared" si="4"/>
        <v>5</v>
      </c>
      <c r="F43" s="36">
        <v>5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14813.54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/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2</v>
      </c>
      <c r="E45" s="36">
        <f t="shared" si="4"/>
        <v>3</v>
      </c>
      <c r="F45" s="36">
        <v>3</v>
      </c>
      <c r="G45" s="36">
        <f>SUM(E45+E48-F45)</f>
        <v>0</v>
      </c>
      <c r="H45" t="s">
        <v>59</v>
      </c>
      <c r="I45" s="21" t="s">
        <v>158</v>
      </c>
      <c r="J45" s="1" t="s">
        <v>46</v>
      </c>
      <c r="K45" s="27">
        <v>3858.31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/>
      <c r="E47" s="36">
        <f aca="true" t="shared" si="5" ref="E47:E55">SUM(C47:D47)</f>
        <v>4</v>
      </c>
      <c r="F47" s="36">
        <v>19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4955.34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249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12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246</v>
      </c>
      <c r="H49" t="s">
        <v>59</v>
      </c>
      <c r="I49" s="33" t="s">
        <v>155</v>
      </c>
      <c r="J49" s="1" t="s">
        <v>210</v>
      </c>
      <c r="K49" s="27"/>
      <c r="L49" t="s">
        <v>91</v>
      </c>
    </row>
    <row r="50" spans="1:12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250</v>
      </c>
      <c r="H50" t="s">
        <v>59</v>
      </c>
      <c r="I50" s="33" t="s">
        <v>156</v>
      </c>
      <c r="J50" s="1" t="s">
        <v>211</v>
      </c>
      <c r="K50" s="27"/>
      <c r="L50" t="s">
        <v>91</v>
      </c>
    </row>
    <row r="51" spans="1:12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251</v>
      </c>
      <c r="H51" t="s">
        <v>59</v>
      </c>
      <c r="I51" s="33" t="s">
        <v>154</v>
      </c>
      <c r="J51" s="1" t="s">
        <v>212</v>
      </c>
      <c r="K51" s="27"/>
      <c r="L51" t="s">
        <v>91</v>
      </c>
    </row>
    <row r="52" spans="1:12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252</v>
      </c>
      <c r="H52" t="s">
        <v>59</v>
      </c>
      <c r="I52" s="33" t="s">
        <v>153</v>
      </c>
      <c r="J52" s="1" t="s">
        <v>213</v>
      </c>
      <c r="K52" s="27"/>
      <c r="L52" t="s">
        <v>91</v>
      </c>
    </row>
    <row r="53" spans="1:12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245</v>
      </c>
      <c r="H53" t="s">
        <v>59</v>
      </c>
      <c r="I53" s="1" t="s">
        <v>152</v>
      </c>
      <c r="J53" s="1" t="s">
        <v>214</v>
      </c>
      <c r="K53" s="27"/>
      <c r="L53" t="s">
        <v>91</v>
      </c>
    </row>
    <row r="54" spans="1:12" ht="12.75">
      <c r="A54" s="21" t="s">
        <v>31</v>
      </c>
      <c r="B54" t="s">
        <v>460</v>
      </c>
      <c r="C54" s="41">
        <v>3</v>
      </c>
      <c r="D54" s="42">
        <v>1</v>
      </c>
      <c r="E54" s="36">
        <f t="shared" si="5"/>
        <v>4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244</v>
      </c>
      <c r="K54" s="27">
        <v>532.72</v>
      </c>
      <c r="L54" t="s">
        <v>91</v>
      </c>
    </row>
    <row r="55" spans="1:12" ht="12.75">
      <c r="A55" s="21" t="s">
        <v>31</v>
      </c>
      <c r="B55" t="s">
        <v>254</v>
      </c>
      <c r="C55" s="41">
        <v>3</v>
      </c>
      <c r="D55" s="42"/>
      <c r="E55" s="36">
        <f t="shared" si="5"/>
        <v>3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253</v>
      </c>
      <c r="K55" s="27">
        <v>981.12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>
        <v>2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303.16</v>
      </c>
      <c r="L57" t="s">
        <v>91</v>
      </c>
    </row>
    <row r="58" spans="1:12" ht="12.75">
      <c r="A58" s="21" t="s">
        <v>223</v>
      </c>
      <c r="B58" t="s">
        <v>222</v>
      </c>
      <c r="C58" s="41">
        <v>2</v>
      </c>
      <c r="D58" s="42"/>
      <c r="E58" s="36">
        <f>SUM(C58:D58)</f>
        <v>2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2082.43</v>
      </c>
      <c r="L58" t="s">
        <v>91</v>
      </c>
    </row>
    <row r="59" spans="1:12" ht="12.75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.75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.75">
      <c r="A61" s="21"/>
      <c r="C61" s="76">
        <f>SUM(C4:C58)</f>
        <v>76</v>
      </c>
      <c r="D61" s="76">
        <f>SUM(D4:D58)</f>
        <v>48</v>
      </c>
      <c r="E61" s="76">
        <f>SUM(E4:E59)</f>
        <v>124</v>
      </c>
      <c r="F61" s="76">
        <f>SUM(F4:F59)</f>
        <v>128</v>
      </c>
      <c r="G61" s="76">
        <f>SUM(G57+G47+G45+G44+G43+G41+G40+G39+G38+G28+G23+G21+G17+G16+G15+G10+G8+G7+G4)</f>
        <v>-4</v>
      </c>
      <c r="H61"/>
      <c r="J61" s="32" t="s">
        <v>171</v>
      </c>
      <c r="K61" s="18">
        <f>SUM(K4:K60)</f>
        <v>253624.69</v>
      </c>
      <c r="L61" t="s">
        <v>91</v>
      </c>
    </row>
    <row r="62" spans="1:10" ht="12.75">
      <c r="A62" s="81">
        <v>39114</v>
      </c>
      <c r="B62" s="77" t="s">
        <v>172</v>
      </c>
      <c r="D62" s="1"/>
      <c r="E62" s="1"/>
      <c r="H62"/>
      <c r="J62" s="1"/>
    </row>
    <row r="63" spans="1:11" ht="12.75">
      <c r="A63" s="101">
        <v>39190</v>
      </c>
      <c r="B63" s="78" t="s">
        <v>462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99">
        <v>39321</v>
      </c>
      <c r="B64" s="79" t="s">
        <v>255</v>
      </c>
      <c r="D64" s="1"/>
      <c r="E64" s="1"/>
      <c r="F64" s="11" t="s">
        <v>61</v>
      </c>
      <c r="G64" s="21">
        <f>SUM(E7+E10+E13+E14+E20+E15+E16+E17+E18+E21+E44+E47+E54+E55)</f>
        <v>41</v>
      </c>
      <c r="H64"/>
      <c r="I64" s="17"/>
      <c r="J64" s="11" t="s">
        <v>61</v>
      </c>
      <c r="K64" s="39">
        <f>SUM(K7+K10+K13+K14+K15+K16+K17+K18+K20+K21+K44+K47+K54+K55)</f>
        <v>26136.329999999998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11</v>
      </c>
      <c r="H65"/>
      <c r="I65" s="17"/>
      <c r="J65" s="11" t="s">
        <v>62</v>
      </c>
      <c r="K65" s="39">
        <f>SUM(K4+K5+K23+K24+K25+K26)</f>
        <v>2069.4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72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225418.96000000002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124</v>
      </c>
      <c r="H67"/>
      <c r="I67" s="18"/>
      <c r="J67" s="11" t="s">
        <v>66</v>
      </c>
      <c r="K67" s="18">
        <f>SUM(K64:K66)</f>
        <v>253624.69000000003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 Januar 2007</oddHeader>
    <oddFooter>&amp;R&amp;8&amp;UDiese Aufstellung finden Sie auch unter :                
&amp;UJugTransfer / Jug 4000 / Haushalt / HzE Statistik / HzE Statistik 2007 / HzE Statistik 0107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8.57421875" style="0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2.5742187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5" ht="12.75">
      <c r="A2" s="4" t="s">
        <v>116</v>
      </c>
      <c r="B2" s="4" t="s">
        <v>0</v>
      </c>
      <c r="C2" s="4"/>
      <c r="D2" s="4"/>
      <c r="E2" s="4"/>
    </row>
    <row r="3" ht="3.75" customHeight="1"/>
    <row r="4" spans="1:6" ht="12.75">
      <c r="A4" s="1" t="s">
        <v>7</v>
      </c>
      <c r="B4" s="1">
        <v>1</v>
      </c>
      <c r="C4" t="s">
        <v>289</v>
      </c>
      <c r="D4" t="s">
        <v>432</v>
      </c>
      <c r="F4" t="s">
        <v>433</v>
      </c>
    </row>
    <row r="5" spans="1:6" ht="12.75">
      <c r="A5" s="1" t="s">
        <v>7</v>
      </c>
      <c r="B5" s="1">
        <v>1</v>
      </c>
      <c r="C5" t="s">
        <v>289</v>
      </c>
      <c r="F5" t="s">
        <v>446</v>
      </c>
    </row>
    <row r="6" spans="1:6" ht="12.75">
      <c r="A6" s="1" t="s">
        <v>7</v>
      </c>
      <c r="B6" s="1">
        <v>1</v>
      </c>
      <c r="C6" t="s">
        <v>289</v>
      </c>
      <c r="D6" t="s">
        <v>370</v>
      </c>
      <c r="E6" t="s">
        <v>259</v>
      </c>
      <c r="F6" t="s">
        <v>446</v>
      </c>
    </row>
    <row r="7" spans="1:6" ht="12.75">
      <c r="A7" s="1" t="s">
        <v>8</v>
      </c>
      <c r="B7" s="1">
        <v>1</v>
      </c>
      <c r="C7" t="s">
        <v>9</v>
      </c>
      <c r="D7" t="s">
        <v>447</v>
      </c>
      <c r="E7" t="s">
        <v>273</v>
      </c>
      <c r="F7" t="s">
        <v>446</v>
      </c>
    </row>
    <row r="8" spans="1:6" ht="12.75">
      <c r="A8" s="1" t="s">
        <v>11</v>
      </c>
      <c r="B8" s="1">
        <v>1</v>
      </c>
      <c r="C8" t="s">
        <v>12</v>
      </c>
      <c r="D8" t="s">
        <v>434</v>
      </c>
      <c r="F8" t="s">
        <v>433</v>
      </c>
    </row>
    <row r="9" spans="1:6" ht="12.75">
      <c r="A9" s="1" t="s">
        <v>11</v>
      </c>
      <c r="B9" s="1">
        <v>1</v>
      </c>
      <c r="C9" t="s">
        <v>12</v>
      </c>
      <c r="D9" t="s">
        <v>377</v>
      </c>
      <c r="F9" t="s">
        <v>433</v>
      </c>
    </row>
    <row r="10" spans="1:6" ht="12.75">
      <c r="A10" s="1" t="s">
        <v>11</v>
      </c>
      <c r="B10" s="1">
        <v>2</v>
      </c>
      <c r="C10" t="s">
        <v>12</v>
      </c>
      <c r="D10" t="s">
        <v>298</v>
      </c>
      <c r="F10" t="s">
        <v>446</v>
      </c>
    </row>
    <row r="11" spans="1:6" ht="12.75">
      <c r="A11" s="1" t="s">
        <v>11</v>
      </c>
      <c r="B11" s="1">
        <v>1</v>
      </c>
      <c r="C11" t="s">
        <v>12</v>
      </c>
      <c r="D11" t="s">
        <v>448</v>
      </c>
      <c r="F11" t="s">
        <v>446</v>
      </c>
    </row>
    <row r="12" spans="1:6" ht="12.75">
      <c r="A12" s="1" t="s">
        <v>11</v>
      </c>
      <c r="B12" s="1">
        <v>1</v>
      </c>
      <c r="C12" t="s">
        <v>12</v>
      </c>
      <c r="D12" t="s">
        <v>428</v>
      </c>
      <c r="E12" t="s">
        <v>259</v>
      </c>
      <c r="F12" t="s">
        <v>446</v>
      </c>
    </row>
    <row r="13" spans="1:6" ht="12.75">
      <c r="A13" s="1" t="s">
        <v>11</v>
      </c>
      <c r="B13" s="1">
        <v>1</v>
      </c>
      <c r="C13" t="s">
        <v>265</v>
      </c>
      <c r="D13" t="s">
        <v>448</v>
      </c>
      <c r="F13" t="s">
        <v>446</v>
      </c>
    </row>
    <row r="14" spans="1:6" ht="12.75">
      <c r="A14" s="1" t="s">
        <v>11</v>
      </c>
      <c r="B14" s="1">
        <v>1</v>
      </c>
      <c r="C14" t="s">
        <v>283</v>
      </c>
      <c r="D14" t="s">
        <v>298</v>
      </c>
      <c r="F14" t="s">
        <v>446</v>
      </c>
    </row>
    <row r="15" spans="1:6" ht="12.75">
      <c r="A15" s="1" t="s">
        <v>13</v>
      </c>
      <c r="B15" s="1">
        <v>1</v>
      </c>
      <c r="C15" t="s">
        <v>14</v>
      </c>
      <c r="D15" t="s">
        <v>266</v>
      </c>
      <c r="E15" t="s">
        <v>259</v>
      </c>
      <c r="F15" t="s">
        <v>446</v>
      </c>
    </row>
    <row r="16" spans="1:6" ht="12.75">
      <c r="A16" s="1" t="s">
        <v>15</v>
      </c>
      <c r="B16" s="1">
        <v>1</v>
      </c>
      <c r="C16" t="s">
        <v>16</v>
      </c>
      <c r="D16" t="s">
        <v>306</v>
      </c>
      <c r="F16" t="s">
        <v>446</v>
      </c>
    </row>
    <row r="17" spans="1:6" ht="12.75">
      <c r="A17" s="1" t="s">
        <v>15</v>
      </c>
      <c r="B17" s="1">
        <v>1</v>
      </c>
      <c r="C17" t="s">
        <v>16</v>
      </c>
      <c r="D17" t="s">
        <v>352</v>
      </c>
      <c r="E17" t="s">
        <v>259</v>
      </c>
      <c r="F17" t="s">
        <v>446</v>
      </c>
    </row>
    <row r="18" spans="1:6" ht="12.75">
      <c r="A18" s="1" t="s">
        <v>15</v>
      </c>
      <c r="B18" s="1">
        <v>1</v>
      </c>
      <c r="C18" t="s">
        <v>16</v>
      </c>
      <c r="D18" t="s">
        <v>306</v>
      </c>
      <c r="E18" t="s">
        <v>259</v>
      </c>
      <c r="F18" t="s">
        <v>446</v>
      </c>
    </row>
    <row r="19" spans="1:6" ht="12.75">
      <c r="A19" s="1" t="s">
        <v>17</v>
      </c>
      <c r="B19" s="1">
        <v>7</v>
      </c>
      <c r="C19" t="s">
        <v>18</v>
      </c>
      <c r="D19" t="s">
        <v>266</v>
      </c>
      <c r="F19" t="s">
        <v>433</v>
      </c>
    </row>
    <row r="20" spans="1:6" ht="12.75">
      <c r="A20" s="1" t="s">
        <v>17</v>
      </c>
      <c r="B20" s="1">
        <v>2</v>
      </c>
      <c r="C20" t="s">
        <v>18</v>
      </c>
      <c r="D20" t="s">
        <v>284</v>
      </c>
      <c r="F20" t="s">
        <v>433</v>
      </c>
    </row>
    <row r="21" spans="1:6" ht="12.75">
      <c r="A21" s="1" t="s">
        <v>17</v>
      </c>
      <c r="B21" s="1">
        <v>1</v>
      </c>
      <c r="C21" t="s">
        <v>18</v>
      </c>
      <c r="D21" t="s">
        <v>435</v>
      </c>
      <c r="E21" t="s">
        <v>261</v>
      </c>
      <c r="F21" t="s">
        <v>433</v>
      </c>
    </row>
    <row r="22" spans="1:6" ht="12.75">
      <c r="A22" s="1" t="s">
        <v>17</v>
      </c>
      <c r="B22" s="1">
        <v>1</v>
      </c>
      <c r="C22" t="s">
        <v>18</v>
      </c>
      <c r="D22" t="s">
        <v>266</v>
      </c>
      <c r="E22" t="s">
        <v>259</v>
      </c>
      <c r="F22" t="s">
        <v>433</v>
      </c>
    </row>
    <row r="23" spans="1:6" ht="12.75">
      <c r="A23" s="1" t="s">
        <v>17</v>
      </c>
      <c r="B23" s="1">
        <v>1</v>
      </c>
      <c r="C23" t="s">
        <v>18</v>
      </c>
      <c r="D23" t="s">
        <v>284</v>
      </c>
      <c r="E23" t="s">
        <v>259</v>
      </c>
      <c r="F23" t="s">
        <v>433</v>
      </c>
    </row>
    <row r="24" spans="1:6" ht="12.75">
      <c r="A24" s="1" t="s">
        <v>17</v>
      </c>
      <c r="B24" s="1">
        <v>2</v>
      </c>
      <c r="C24" t="s">
        <v>18</v>
      </c>
      <c r="D24" t="s">
        <v>266</v>
      </c>
      <c r="F24" t="s">
        <v>446</v>
      </c>
    </row>
    <row r="25" spans="1:6" ht="12.75">
      <c r="A25" s="1" t="s">
        <v>17</v>
      </c>
      <c r="B25" s="1">
        <v>1</v>
      </c>
      <c r="C25" t="s">
        <v>18</v>
      </c>
      <c r="D25" t="s">
        <v>449</v>
      </c>
      <c r="F25" t="s">
        <v>446</v>
      </c>
    </row>
    <row r="26" spans="1:6" ht="12.75">
      <c r="A26" s="1" t="s">
        <v>17</v>
      </c>
      <c r="B26" s="1">
        <v>1</v>
      </c>
      <c r="C26" t="s">
        <v>18</v>
      </c>
      <c r="D26" t="s">
        <v>306</v>
      </c>
      <c r="F26" t="s">
        <v>446</v>
      </c>
    </row>
    <row r="27" spans="1:6" ht="12.75">
      <c r="A27" s="1" t="s">
        <v>17</v>
      </c>
      <c r="B27" s="1">
        <v>1</v>
      </c>
      <c r="C27" t="s">
        <v>18</v>
      </c>
      <c r="D27" t="s">
        <v>266</v>
      </c>
      <c r="E27" t="s">
        <v>259</v>
      </c>
      <c r="F27" t="s">
        <v>446</v>
      </c>
    </row>
    <row r="28" spans="1:6" ht="12.75">
      <c r="A28" s="1" t="s">
        <v>19</v>
      </c>
      <c r="B28" s="1">
        <v>1</v>
      </c>
      <c r="C28" t="s">
        <v>20</v>
      </c>
      <c r="D28" t="s">
        <v>356</v>
      </c>
      <c r="E28" t="s">
        <v>261</v>
      </c>
      <c r="F28" t="s">
        <v>433</v>
      </c>
    </row>
    <row r="29" spans="1:6" ht="12.75">
      <c r="A29" s="1" t="s">
        <v>19</v>
      </c>
      <c r="B29" s="1">
        <v>2</v>
      </c>
      <c r="C29" t="s">
        <v>20</v>
      </c>
      <c r="D29" t="s">
        <v>436</v>
      </c>
      <c r="E29" t="s">
        <v>259</v>
      </c>
      <c r="F29" t="s">
        <v>433</v>
      </c>
    </row>
    <row r="30" spans="1:6" ht="12.75">
      <c r="A30" s="1" t="s">
        <v>19</v>
      </c>
      <c r="B30" s="1">
        <v>1</v>
      </c>
      <c r="C30" t="s">
        <v>20</v>
      </c>
      <c r="D30" t="s">
        <v>270</v>
      </c>
      <c r="E30" t="s">
        <v>259</v>
      </c>
      <c r="F30" t="s">
        <v>433</v>
      </c>
    </row>
    <row r="31" spans="1:6" ht="12.75">
      <c r="A31" s="1" t="s">
        <v>19</v>
      </c>
      <c r="B31" s="1">
        <v>3</v>
      </c>
      <c r="C31" t="s">
        <v>20</v>
      </c>
      <c r="D31" t="s">
        <v>354</v>
      </c>
      <c r="E31" t="s">
        <v>259</v>
      </c>
      <c r="F31" t="s">
        <v>446</v>
      </c>
    </row>
    <row r="32" spans="1:6" ht="12.75">
      <c r="A32" s="1" t="s">
        <v>19</v>
      </c>
      <c r="B32" s="1">
        <v>1</v>
      </c>
      <c r="C32" t="s">
        <v>20</v>
      </c>
      <c r="D32" t="s">
        <v>450</v>
      </c>
      <c r="E32" t="s">
        <v>301</v>
      </c>
      <c r="F32" t="s">
        <v>446</v>
      </c>
    </row>
    <row r="33" spans="1:6" ht="12.75">
      <c r="A33" s="1" t="s">
        <v>21</v>
      </c>
      <c r="B33" s="1">
        <v>1</v>
      </c>
      <c r="C33" t="s">
        <v>313</v>
      </c>
      <c r="D33" t="s">
        <v>314</v>
      </c>
      <c r="E33" t="s">
        <v>259</v>
      </c>
      <c r="F33" t="s">
        <v>446</v>
      </c>
    </row>
    <row r="34" spans="1:6" ht="12.75">
      <c r="A34" s="1" t="s">
        <v>21</v>
      </c>
      <c r="B34" s="1">
        <v>1</v>
      </c>
      <c r="C34" t="s">
        <v>271</v>
      </c>
      <c r="D34" t="s">
        <v>314</v>
      </c>
      <c r="E34" t="s">
        <v>261</v>
      </c>
      <c r="F34" t="s">
        <v>433</v>
      </c>
    </row>
    <row r="35" spans="1:6" ht="12.75">
      <c r="A35" s="1" t="s">
        <v>21</v>
      </c>
      <c r="B35" s="1">
        <v>1</v>
      </c>
      <c r="C35" t="s">
        <v>271</v>
      </c>
      <c r="D35" t="s">
        <v>314</v>
      </c>
      <c r="E35" t="s">
        <v>259</v>
      </c>
      <c r="F35" t="s">
        <v>433</v>
      </c>
    </row>
    <row r="36" spans="1:6" ht="12.75">
      <c r="A36" s="1" t="s">
        <v>21</v>
      </c>
      <c r="B36" s="1">
        <v>2</v>
      </c>
      <c r="C36" t="s">
        <v>271</v>
      </c>
      <c r="D36" t="s">
        <v>314</v>
      </c>
      <c r="E36" t="s">
        <v>259</v>
      </c>
      <c r="F36" t="s">
        <v>433</v>
      </c>
    </row>
    <row r="37" spans="1:6" ht="12.75">
      <c r="A37" s="1" t="s">
        <v>21</v>
      </c>
      <c r="B37" s="1">
        <v>1</v>
      </c>
      <c r="C37" t="s">
        <v>271</v>
      </c>
      <c r="D37" t="s">
        <v>314</v>
      </c>
      <c r="E37" t="s">
        <v>259</v>
      </c>
      <c r="F37" t="s">
        <v>433</v>
      </c>
    </row>
    <row r="38" spans="1:6" ht="12.75">
      <c r="A38" s="1" t="s">
        <v>21</v>
      </c>
      <c r="B38" s="1">
        <v>4</v>
      </c>
      <c r="C38" t="s">
        <v>271</v>
      </c>
      <c r="D38" t="s">
        <v>314</v>
      </c>
      <c r="E38" t="s">
        <v>259</v>
      </c>
      <c r="F38" t="s">
        <v>446</v>
      </c>
    </row>
    <row r="39" spans="1:6" ht="12.75">
      <c r="A39" s="1" t="s">
        <v>21</v>
      </c>
      <c r="B39" s="1">
        <v>3</v>
      </c>
      <c r="C39" t="s">
        <v>271</v>
      </c>
      <c r="D39" t="s">
        <v>314</v>
      </c>
      <c r="F39" t="s">
        <v>458</v>
      </c>
    </row>
    <row r="40" spans="1:6" ht="12.75">
      <c r="A40" s="1" t="s">
        <v>21</v>
      </c>
      <c r="B40" s="1">
        <v>2</v>
      </c>
      <c r="C40" t="s">
        <v>272</v>
      </c>
      <c r="D40" t="s">
        <v>314</v>
      </c>
      <c r="F40" t="s">
        <v>433</v>
      </c>
    </row>
    <row r="41" spans="1:6" ht="12.75">
      <c r="A41" s="1" t="s">
        <v>21</v>
      </c>
      <c r="B41" s="1">
        <v>1</v>
      </c>
      <c r="C41" t="s">
        <v>272</v>
      </c>
      <c r="D41" t="s">
        <v>314</v>
      </c>
      <c r="E41" t="s">
        <v>259</v>
      </c>
      <c r="F41" t="s">
        <v>433</v>
      </c>
    </row>
    <row r="42" spans="1:6" ht="12.75">
      <c r="A42" s="1" t="s">
        <v>21</v>
      </c>
      <c r="B42" s="1">
        <v>3</v>
      </c>
      <c r="C42" t="s">
        <v>272</v>
      </c>
      <c r="D42" t="s">
        <v>314</v>
      </c>
      <c r="E42" t="s">
        <v>259</v>
      </c>
      <c r="F42" t="s">
        <v>433</v>
      </c>
    </row>
    <row r="43" spans="1:6" ht="12.75">
      <c r="A43" s="1" t="s">
        <v>21</v>
      </c>
      <c r="B43" s="1">
        <v>1</v>
      </c>
      <c r="C43" t="s">
        <v>272</v>
      </c>
      <c r="D43" t="s">
        <v>314</v>
      </c>
      <c r="E43" t="s">
        <v>259</v>
      </c>
      <c r="F43" t="s">
        <v>433</v>
      </c>
    </row>
    <row r="44" spans="1:6" ht="12.75">
      <c r="A44" s="1" t="s">
        <v>21</v>
      </c>
      <c r="B44" s="1">
        <v>1</v>
      </c>
      <c r="C44" t="s">
        <v>272</v>
      </c>
      <c r="D44" t="s">
        <v>314</v>
      </c>
      <c r="E44" t="s">
        <v>259</v>
      </c>
      <c r="F44" t="s">
        <v>433</v>
      </c>
    </row>
    <row r="45" spans="1:6" ht="12.75">
      <c r="A45" s="1" t="s">
        <v>21</v>
      </c>
      <c r="B45" s="1">
        <v>6</v>
      </c>
      <c r="C45" t="s">
        <v>272</v>
      </c>
      <c r="D45" t="s">
        <v>314</v>
      </c>
      <c r="E45" t="s">
        <v>259</v>
      </c>
      <c r="F45" t="s">
        <v>446</v>
      </c>
    </row>
    <row r="46" spans="1:6" ht="12.75">
      <c r="A46" s="1" t="s">
        <v>315</v>
      </c>
      <c r="B46" s="1">
        <v>2</v>
      </c>
      <c r="C46" t="s">
        <v>316</v>
      </c>
      <c r="D46" t="s">
        <v>314</v>
      </c>
      <c r="E46" t="s">
        <v>259</v>
      </c>
      <c r="F46" t="s">
        <v>446</v>
      </c>
    </row>
    <row r="47" spans="1:6" ht="12.75">
      <c r="A47" s="1" t="s">
        <v>22</v>
      </c>
      <c r="B47" s="1">
        <v>1</v>
      </c>
      <c r="C47" t="s">
        <v>23</v>
      </c>
      <c r="D47" t="s">
        <v>440</v>
      </c>
      <c r="E47" t="s">
        <v>261</v>
      </c>
      <c r="F47" t="s">
        <v>433</v>
      </c>
    </row>
    <row r="48" spans="1:6" ht="12.75">
      <c r="A48" s="1" t="s">
        <v>22</v>
      </c>
      <c r="B48" s="1">
        <v>1</v>
      </c>
      <c r="C48" t="s">
        <v>23</v>
      </c>
      <c r="D48" t="s">
        <v>363</v>
      </c>
      <c r="E48" t="s">
        <v>261</v>
      </c>
      <c r="F48" t="s">
        <v>433</v>
      </c>
    </row>
    <row r="49" spans="1:6" ht="12.75">
      <c r="A49" s="1" t="s">
        <v>22</v>
      </c>
      <c r="B49" s="1">
        <v>1</v>
      </c>
      <c r="C49" t="s">
        <v>24</v>
      </c>
      <c r="D49" t="s">
        <v>306</v>
      </c>
      <c r="E49" t="s">
        <v>392</v>
      </c>
      <c r="F49" t="s">
        <v>433</v>
      </c>
    </row>
    <row r="50" spans="1:6" ht="12.75">
      <c r="A50" s="1" t="s">
        <v>22</v>
      </c>
      <c r="B50" s="1">
        <v>3</v>
      </c>
      <c r="C50" t="s">
        <v>24</v>
      </c>
      <c r="D50" t="s">
        <v>441</v>
      </c>
      <c r="E50" t="s">
        <v>261</v>
      </c>
      <c r="F50" t="s">
        <v>433</v>
      </c>
    </row>
    <row r="51" spans="1:6" ht="12.75">
      <c r="A51" s="1" t="s">
        <v>22</v>
      </c>
      <c r="B51" s="1">
        <v>1</v>
      </c>
      <c r="C51" t="s">
        <v>25</v>
      </c>
      <c r="D51" t="s">
        <v>317</v>
      </c>
      <c r="E51" t="s">
        <v>273</v>
      </c>
      <c r="F51" t="s">
        <v>433</v>
      </c>
    </row>
    <row r="52" spans="1:6" ht="12.75">
      <c r="A52" s="1" t="s">
        <v>22</v>
      </c>
      <c r="B52" s="1">
        <v>1</v>
      </c>
      <c r="C52" t="s">
        <v>25</v>
      </c>
      <c r="D52" t="s">
        <v>306</v>
      </c>
      <c r="E52" t="s">
        <v>392</v>
      </c>
      <c r="F52" t="s">
        <v>433</v>
      </c>
    </row>
    <row r="53" spans="1:6" ht="12.75">
      <c r="A53" s="1" t="s">
        <v>22</v>
      </c>
      <c r="B53" s="1">
        <v>1</v>
      </c>
      <c r="C53" t="s">
        <v>25</v>
      </c>
      <c r="D53" t="s">
        <v>442</v>
      </c>
      <c r="E53" t="s">
        <v>261</v>
      </c>
      <c r="F53" t="s">
        <v>433</v>
      </c>
    </row>
    <row r="54" spans="1:6" ht="12.75">
      <c r="A54" s="1" t="s">
        <v>22</v>
      </c>
      <c r="B54" s="1">
        <v>1</v>
      </c>
      <c r="C54" t="s">
        <v>25</v>
      </c>
      <c r="D54" t="s">
        <v>423</v>
      </c>
      <c r="E54" t="s">
        <v>273</v>
      </c>
      <c r="F54" t="s">
        <v>446</v>
      </c>
    </row>
    <row r="55" spans="1:6" ht="12.75">
      <c r="A55" s="1" t="s">
        <v>22</v>
      </c>
      <c r="B55" s="1">
        <v>1</v>
      </c>
      <c r="C55" t="s">
        <v>25</v>
      </c>
      <c r="D55" t="s">
        <v>455</v>
      </c>
      <c r="E55" t="s">
        <v>261</v>
      </c>
      <c r="F55" t="s">
        <v>446</v>
      </c>
    </row>
    <row r="56" spans="1:6" ht="12.75">
      <c r="A56" s="1" t="s">
        <v>22</v>
      </c>
      <c r="B56" s="1">
        <v>1</v>
      </c>
      <c r="C56" t="s">
        <v>25</v>
      </c>
      <c r="D56" t="s">
        <v>417</v>
      </c>
      <c r="E56" t="s">
        <v>261</v>
      </c>
      <c r="F56" t="s">
        <v>446</v>
      </c>
    </row>
    <row r="57" spans="1:6" ht="12.75">
      <c r="A57" s="1" t="s">
        <v>22</v>
      </c>
      <c r="B57" s="1">
        <v>1</v>
      </c>
      <c r="C57" t="s">
        <v>25</v>
      </c>
      <c r="E57" t="s">
        <v>259</v>
      </c>
      <c r="F57" t="s">
        <v>446</v>
      </c>
    </row>
    <row r="58" spans="1:6" ht="12.75">
      <c r="A58" s="1" t="s">
        <v>22</v>
      </c>
      <c r="B58" s="1">
        <v>1</v>
      </c>
      <c r="C58" t="s">
        <v>26</v>
      </c>
      <c r="D58" t="s">
        <v>437</v>
      </c>
      <c r="E58" t="s">
        <v>273</v>
      </c>
      <c r="F58" t="s">
        <v>433</v>
      </c>
    </row>
    <row r="59" spans="1:6" ht="12.75">
      <c r="A59" s="1" t="s">
        <v>22</v>
      </c>
      <c r="B59" s="1">
        <v>2</v>
      </c>
      <c r="C59" t="s">
        <v>26</v>
      </c>
      <c r="D59" t="s">
        <v>438</v>
      </c>
      <c r="E59" t="s">
        <v>273</v>
      </c>
      <c r="F59" t="s">
        <v>433</v>
      </c>
    </row>
    <row r="60" spans="1:6" ht="12.75">
      <c r="A60" s="1" t="s">
        <v>22</v>
      </c>
      <c r="B60" s="1">
        <v>1</v>
      </c>
      <c r="C60" t="s">
        <v>26</v>
      </c>
      <c r="D60" t="s">
        <v>423</v>
      </c>
      <c r="E60" t="s">
        <v>273</v>
      </c>
      <c r="F60" t="s">
        <v>433</v>
      </c>
    </row>
    <row r="61" spans="1:6" ht="12.75">
      <c r="A61" s="1" t="s">
        <v>22</v>
      </c>
      <c r="B61" s="1">
        <v>1</v>
      </c>
      <c r="C61" t="s">
        <v>26</v>
      </c>
      <c r="D61" t="s">
        <v>350</v>
      </c>
      <c r="E61" t="s">
        <v>273</v>
      </c>
      <c r="F61" t="s">
        <v>433</v>
      </c>
    </row>
    <row r="62" spans="1:6" ht="12.75">
      <c r="A62" s="1" t="s">
        <v>22</v>
      </c>
      <c r="B62" s="1">
        <v>1</v>
      </c>
      <c r="C62" t="s">
        <v>26</v>
      </c>
      <c r="D62" t="s">
        <v>429</v>
      </c>
      <c r="E62" t="s">
        <v>261</v>
      </c>
      <c r="F62" t="s">
        <v>433</v>
      </c>
    </row>
    <row r="63" spans="1:6" ht="12.75">
      <c r="A63" s="1" t="s">
        <v>22</v>
      </c>
      <c r="B63" s="1">
        <v>1</v>
      </c>
      <c r="C63" t="s">
        <v>26</v>
      </c>
      <c r="D63" t="s">
        <v>422</v>
      </c>
      <c r="E63" t="s">
        <v>259</v>
      </c>
      <c r="F63" t="s">
        <v>433</v>
      </c>
    </row>
    <row r="64" spans="1:6" ht="12.75">
      <c r="A64" s="1" t="s">
        <v>22</v>
      </c>
      <c r="B64" s="1">
        <v>1</v>
      </c>
      <c r="C64" t="s">
        <v>26</v>
      </c>
      <c r="D64" t="s">
        <v>444</v>
      </c>
      <c r="E64" t="s">
        <v>259</v>
      </c>
      <c r="F64" t="s">
        <v>433</v>
      </c>
    </row>
    <row r="65" spans="1:6" ht="12.75">
      <c r="A65" s="1" t="s">
        <v>22</v>
      </c>
      <c r="B65" s="1">
        <v>1</v>
      </c>
      <c r="C65" t="s">
        <v>26</v>
      </c>
      <c r="D65" t="s">
        <v>430</v>
      </c>
      <c r="E65" t="s">
        <v>301</v>
      </c>
      <c r="F65" t="s">
        <v>433</v>
      </c>
    </row>
    <row r="66" spans="1:6" ht="12.75">
      <c r="A66" s="1" t="s">
        <v>22</v>
      </c>
      <c r="B66" s="1">
        <v>2</v>
      </c>
      <c r="C66" t="s">
        <v>26</v>
      </c>
      <c r="D66" t="s">
        <v>451</v>
      </c>
      <c r="E66" t="s">
        <v>273</v>
      </c>
      <c r="F66" t="s">
        <v>446</v>
      </c>
    </row>
    <row r="67" spans="1:6" ht="12.75">
      <c r="A67" s="1" t="s">
        <v>22</v>
      </c>
      <c r="B67" s="1">
        <v>1</v>
      </c>
      <c r="C67" t="s">
        <v>26</v>
      </c>
      <c r="D67" t="s">
        <v>452</v>
      </c>
      <c r="E67" t="s">
        <v>273</v>
      </c>
      <c r="F67" t="s">
        <v>446</v>
      </c>
    </row>
    <row r="68" spans="1:6" ht="12.75">
      <c r="A68" s="1" t="s">
        <v>22</v>
      </c>
      <c r="B68" s="1">
        <v>1</v>
      </c>
      <c r="C68" t="s">
        <v>26</v>
      </c>
      <c r="D68" t="s">
        <v>453</v>
      </c>
      <c r="E68" t="s">
        <v>273</v>
      </c>
      <c r="F68" t="s">
        <v>446</v>
      </c>
    </row>
    <row r="69" spans="1:6" ht="12.75">
      <c r="A69" s="1" t="s">
        <v>22</v>
      </c>
      <c r="B69" s="1">
        <v>1</v>
      </c>
      <c r="C69" t="s">
        <v>26</v>
      </c>
      <c r="D69" t="s">
        <v>454</v>
      </c>
      <c r="E69" t="s">
        <v>273</v>
      </c>
      <c r="F69" t="s">
        <v>446</v>
      </c>
    </row>
    <row r="70" spans="1:6" ht="12.75">
      <c r="A70" s="1" t="s">
        <v>22</v>
      </c>
      <c r="B70" s="1">
        <v>1</v>
      </c>
      <c r="C70" t="s">
        <v>26</v>
      </c>
      <c r="D70" t="s">
        <v>431</v>
      </c>
      <c r="E70" t="s">
        <v>261</v>
      </c>
      <c r="F70" t="s">
        <v>446</v>
      </c>
    </row>
    <row r="71" spans="1:6" ht="12.75">
      <c r="A71" s="1" t="s">
        <v>22</v>
      </c>
      <c r="B71" s="1">
        <v>1</v>
      </c>
      <c r="C71" t="s">
        <v>26</v>
      </c>
      <c r="D71" t="s">
        <v>361</v>
      </c>
      <c r="E71" t="s">
        <v>259</v>
      </c>
      <c r="F71" t="s">
        <v>446</v>
      </c>
    </row>
    <row r="72" spans="1:6" ht="12.75">
      <c r="A72" s="1" t="s">
        <v>22</v>
      </c>
      <c r="B72" s="1">
        <v>1</v>
      </c>
      <c r="C72" t="s">
        <v>26</v>
      </c>
      <c r="D72" t="s">
        <v>430</v>
      </c>
      <c r="E72" t="s">
        <v>301</v>
      </c>
      <c r="F72" t="s">
        <v>446</v>
      </c>
    </row>
    <row r="73" spans="1:6" ht="12.75">
      <c r="A73" s="1" t="s">
        <v>22</v>
      </c>
      <c r="B73" s="1">
        <v>1</v>
      </c>
      <c r="C73" t="s">
        <v>26</v>
      </c>
      <c r="D73" t="s">
        <v>456</v>
      </c>
      <c r="E73" t="s">
        <v>301</v>
      </c>
      <c r="F73" t="s">
        <v>446</v>
      </c>
    </row>
    <row r="74" spans="1:6" ht="12.75">
      <c r="A74" s="1" t="s">
        <v>22</v>
      </c>
      <c r="B74" s="1">
        <v>1</v>
      </c>
      <c r="C74" t="s">
        <v>27</v>
      </c>
      <c r="D74" t="s">
        <v>439</v>
      </c>
      <c r="E74" t="s">
        <v>273</v>
      </c>
      <c r="F74" t="s">
        <v>433</v>
      </c>
    </row>
    <row r="75" spans="1:6" ht="12.75">
      <c r="A75" s="1" t="s">
        <v>22</v>
      </c>
      <c r="B75" s="1">
        <v>1</v>
      </c>
      <c r="C75" t="s">
        <v>27</v>
      </c>
      <c r="D75" t="s">
        <v>333</v>
      </c>
      <c r="E75" t="s">
        <v>259</v>
      </c>
      <c r="F75" t="s">
        <v>433</v>
      </c>
    </row>
    <row r="76" spans="1:6" ht="12.75">
      <c r="A76" s="1" t="s">
        <v>22</v>
      </c>
      <c r="B76" s="1">
        <v>1</v>
      </c>
      <c r="C76" t="s">
        <v>27</v>
      </c>
      <c r="D76" t="s">
        <v>365</v>
      </c>
      <c r="E76" t="s">
        <v>259</v>
      </c>
      <c r="F76" t="s">
        <v>446</v>
      </c>
    </row>
    <row r="77" spans="1:6" ht="12.75">
      <c r="A77" s="1" t="s">
        <v>22</v>
      </c>
      <c r="B77" s="1">
        <v>1</v>
      </c>
      <c r="C77" t="s">
        <v>28</v>
      </c>
      <c r="D77" t="s">
        <v>419</v>
      </c>
      <c r="E77" t="s">
        <v>261</v>
      </c>
      <c r="F77" t="s">
        <v>433</v>
      </c>
    </row>
    <row r="78" spans="1:6" ht="12.75">
      <c r="A78" s="1" t="s">
        <v>22</v>
      </c>
      <c r="B78" s="1">
        <v>1</v>
      </c>
      <c r="C78" t="s">
        <v>28</v>
      </c>
      <c r="D78" t="s">
        <v>443</v>
      </c>
      <c r="E78" t="s">
        <v>261</v>
      </c>
      <c r="F78" t="s">
        <v>433</v>
      </c>
    </row>
    <row r="79" spans="1:6" ht="12.75">
      <c r="A79" s="1" t="s">
        <v>22</v>
      </c>
      <c r="B79" s="1">
        <v>1</v>
      </c>
      <c r="C79" t="s">
        <v>28</v>
      </c>
      <c r="D79" t="s">
        <v>444</v>
      </c>
      <c r="E79" t="s">
        <v>259</v>
      </c>
      <c r="F79" t="s">
        <v>433</v>
      </c>
    </row>
    <row r="80" spans="1:6" ht="12.75">
      <c r="A80" s="1" t="s">
        <v>22</v>
      </c>
      <c r="B80" s="1">
        <v>1</v>
      </c>
      <c r="C80" t="s">
        <v>28</v>
      </c>
      <c r="D80" t="s">
        <v>419</v>
      </c>
      <c r="E80" t="s">
        <v>261</v>
      </c>
      <c r="F80" t="s">
        <v>446</v>
      </c>
    </row>
    <row r="81" spans="1:6" ht="12.75">
      <c r="A81" s="1" t="s">
        <v>22</v>
      </c>
      <c r="B81" s="1">
        <v>1</v>
      </c>
      <c r="C81" t="s">
        <v>28</v>
      </c>
      <c r="D81" t="s">
        <v>306</v>
      </c>
      <c r="E81" t="s">
        <v>261</v>
      </c>
      <c r="F81" t="s">
        <v>446</v>
      </c>
    </row>
    <row r="82" spans="1:6" ht="12.75">
      <c r="A82" s="1" t="s">
        <v>29</v>
      </c>
      <c r="B82" s="1">
        <v>1</v>
      </c>
      <c r="C82" t="s">
        <v>188</v>
      </c>
      <c r="D82" t="s">
        <v>403</v>
      </c>
      <c r="E82" t="s">
        <v>261</v>
      </c>
      <c r="F82" t="s">
        <v>433</v>
      </c>
    </row>
    <row r="83" spans="1:6" ht="12.75">
      <c r="A83" s="1" t="s">
        <v>29</v>
      </c>
      <c r="B83" s="1">
        <v>2</v>
      </c>
      <c r="C83" t="s">
        <v>188</v>
      </c>
      <c r="D83" t="s">
        <v>306</v>
      </c>
      <c r="E83" t="s">
        <v>261</v>
      </c>
      <c r="F83" t="s">
        <v>433</v>
      </c>
    </row>
    <row r="84" spans="1:6" ht="12.75">
      <c r="A84" s="1" t="s">
        <v>31</v>
      </c>
      <c r="B84" s="1">
        <v>1</v>
      </c>
      <c r="C84" t="s">
        <v>12</v>
      </c>
      <c r="D84" t="s">
        <v>445</v>
      </c>
      <c r="E84" t="s">
        <v>261</v>
      </c>
      <c r="F84" t="s">
        <v>433</v>
      </c>
    </row>
    <row r="85" spans="1:6" ht="12.75">
      <c r="A85" s="1" t="s">
        <v>31</v>
      </c>
      <c r="B85" s="1">
        <v>1</v>
      </c>
      <c r="C85" t="s">
        <v>12</v>
      </c>
      <c r="D85" t="s">
        <v>434</v>
      </c>
      <c r="E85" t="s">
        <v>259</v>
      </c>
      <c r="F85" t="s">
        <v>433</v>
      </c>
    </row>
    <row r="86" spans="1:6" ht="12.75">
      <c r="A86" s="1" t="s">
        <v>31</v>
      </c>
      <c r="B86" s="1">
        <v>1</v>
      </c>
      <c r="C86" t="s">
        <v>12</v>
      </c>
      <c r="D86" t="s">
        <v>457</v>
      </c>
      <c r="F86" t="s">
        <v>446</v>
      </c>
    </row>
    <row r="87" spans="1:6" ht="12.75">
      <c r="A87" s="1" t="s">
        <v>31</v>
      </c>
      <c r="B87" s="1">
        <v>1</v>
      </c>
      <c r="C87" t="s">
        <v>12</v>
      </c>
      <c r="D87" t="s">
        <v>377</v>
      </c>
      <c r="E87" t="s">
        <v>259</v>
      </c>
      <c r="F87" t="s">
        <v>446</v>
      </c>
    </row>
    <row r="88" spans="1:6" ht="12.75">
      <c r="A88" s="1" t="s">
        <v>31</v>
      </c>
      <c r="B88" s="1">
        <v>1</v>
      </c>
      <c r="C88" t="s">
        <v>283</v>
      </c>
      <c r="D88" t="s">
        <v>368</v>
      </c>
      <c r="F88" t="s">
        <v>433</v>
      </c>
    </row>
    <row r="89" spans="1:6" ht="12.75">
      <c r="A89" s="1" t="s">
        <v>31</v>
      </c>
      <c r="B89" s="1">
        <v>2</v>
      </c>
      <c r="C89" t="s">
        <v>283</v>
      </c>
      <c r="D89" t="s">
        <v>284</v>
      </c>
      <c r="E89" t="s">
        <v>259</v>
      </c>
      <c r="F89" t="s">
        <v>433</v>
      </c>
    </row>
    <row r="90" spans="1:6" ht="12.75">
      <c r="A90" s="1" t="s">
        <v>31</v>
      </c>
      <c r="B90" s="1">
        <v>1</v>
      </c>
      <c r="C90" t="s">
        <v>283</v>
      </c>
      <c r="D90" t="s">
        <v>368</v>
      </c>
      <c r="F90" t="s">
        <v>446</v>
      </c>
    </row>
    <row r="91" spans="1:6" ht="12.75">
      <c r="A91" s="1" t="s">
        <v>31</v>
      </c>
      <c r="B91" s="1">
        <v>1</v>
      </c>
      <c r="C91" t="s">
        <v>278</v>
      </c>
      <c r="D91" t="s">
        <v>266</v>
      </c>
      <c r="F91" t="s">
        <v>433</v>
      </c>
    </row>
    <row r="92" spans="1:6" ht="12.75">
      <c r="A92" s="1" t="s">
        <v>31</v>
      </c>
      <c r="B92" s="1">
        <v>1</v>
      </c>
      <c r="C92" t="s">
        <v>278</v>
      </c>
      <c r="D92" t="s">
        <v>285</v>
      </c>
      <c r="E92" t="s">
        <v>259</v>
      </c>
      <c r="F92" t="s">
        <v>433</v>
      </c>
    </row>
    <row r="93" spans="1:6" ht="12.75">
      <c r="A93" s="1" t="s">
        <v>31</v>
      </c>
      <c r="B93" s="1">
        <v>1</v>
      </c>
      <c r="C93" t="s">
        <v>278</v>
      </c>
      <c r="D93" t="s">
        <v>285</v>
      </c>
      <c r="E93" t="s">
        <v>259</v>
      </c>
      <c r="F93" t="s">
        <v>446</v>
      </c>
    </row>
    <row r="95" ht="12.75">
      <c r="B95" s="4">
        <f>SUM(B4:B94)</f>
        <v>123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82" r:id="rId1"/>
  <headerFooter alignWithMargins="0">
    <oddHeader>&amp;C&amp;"Arial,Fett"&amp;12&amp;EZuordnung von Hilfen zu den Trägern - RSD D -  Januar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D59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28" customWidth="1"/>
    <col min="2" max="2" width="6.7109375" style="117" customWidth="1"/>
    <col min="3" max="3" width="46.8515625" style="118" customWidth="1"/>
    <col min="4" max="4" width="44.28125" style="64" bestFit="1" customWidth="1"/>
    <col min="5" max="5" width="18.7109375" style="118" bestFit="1" customWidth="1"/>
    <col min="6" max="6" width="18.7109375" style="117" customWidth="1"/>
    <col min="7" max="56" width="11.421875" style="49" customWidth="1"/>
  </cols>
  <sheetData>
    <row r="1" spans="1:56" s="102" customFormat="1" ht="12.75">
      <c r="A1" s="109" t="s">
        <v>115</v>
      </c>
      <c r="B1" s="109" t="s">
        <v>114</v>
      </c>
      <c r="C1" s="109" t="s">
        <v>0</v>
      </c>
      <c r="D1" s="110" t="s">
        <v>112</v>
      </c>
      <c r="E1" s="111" t="s">
        <v>113</v>
      </c>
      <c r="F1" s="112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s="102" customFormat="1" ht="12.75">
      <c r="A2" s="109" t="s">
        <v>116</v>
      </c>
      <c r="B2" s="109" t="s">
        <v>0</v>
      </c>
      <c r="C2" s="111"/>
      <c r="D2" s="113"/>
      <c r="E2" s="111"/>
      <c r="F2" s="109" t="s">
        <v>464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</row>
    <row r="3" spans="1:56" s="108" customFormat="1" ht="12.75">
      <c r="A3" s="114"/>
      <c r="B3" s="114"/>
      <c r="C3" s="115"/>
      <c r="D3" s="115"/>
      <c r="E3" s="115"/>
      <c r="F3" s="11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1:56" s="103" customFormat="1" ht="12.75">
      <c r="A4" s="117" t="s">
        <v>7</v>
      </c>
      <c r="B4" s="117">
        <v>1</v>
      </c>
      <c r="C4" s="118" t="s">
        <v>289</v>
      </c>
      <c r="D4" s="64" t="s">
        <v>325</v>
      </c>
      <c r="E4" s="118"/>
      <c r="F4" s="118" t="s">
        <v>465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</row>
    <row r="5" spans="1:56" s="103" customFormat="1" ht="12.75">
      <c r="A5" s="119" t="s">
        <v>22</v>
      </c>
      <c r="B5" s="119">
        <v>1</v>
      </c>
      <c r="C5" s="120" t="s">
        <v>23</v>
      </c>
      <c r="D5" s="64" t="s">
        <v>325</v>
      </c>
      <c r="E5" s="120" t="s">
        <v>261</v>
      </c>
      <c r="F5" s="120" t="s">
        <v>291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1:56" s="103" customFormat="1" ht="12.75">
      <c r="A6" s="117" t="s">
        <v>7</v>
      </c>
      <c r="B6" s="117">
        <v>1</v>
      </c>
      <c r="C6" s="118" t="s">
        <v>289</v>
      </c>
      <c r="D6" s="64" t="s">
        <v>496</v>
      </c>
      <c r="E6" s="118"/>
      <c r="F6" s="118" t="s">
        <v>497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</row>
    <row r="7" spans="1:56" s="103" customFormat="1" ht="12.75">
      <c r="A7" s="119" t="s">
        <v>22</v>
      </c>
      <c r="B7" s="119">
        <v>3</v>
      </c>
      <c r="C7" s="120" t="s">
        <v>24</v>
      </c>
      <c r="D7" s="64" t="s">
        <v>441</v>
      </c>
      <c r="E7" s="120" t="s">
        <v>261</v>
      </c>
      <c r="F7" s="120" t="s">
        <v>433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</row>
    <row r="8" spans="1:56" s="103" customFormat="1" ht="12.75">
      <c r="A8" s="119" t="s">
        <v>22</v>
      </c>
      <c r="B8" s="119">
        <v>1</v>
      </c>
      <c r="C8" s="120" t="s">
        <v>27</v>
      </c>
      <c r="D8" s="64" t="s">
        <v>518</v>
      </c>
      <c r="E8" s="120" t="s">
        <v>261</v>
      </c>
      <c r="F8" s="120" t="s">
        <v>512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</row>
    <row r="9" spans="1:56" s="103" customFormat="1" ht="12.75">
      <c r="A9" s="42" t="s">
        <v>22</v>
      </c>
      <c r="B9" s="42">
        <v>1</v>
      </c>
      <c r="C9" s="121" t="s">
        <v>26</v>
      </c>
      <c r="D9" s="64" t="s">
        <v>320</v>
      </c>
      <c r="E9" s="121" t="s">
        <v>273</v>
      </c>
      <c r="F9" s="121" t="s">
        <v>291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</row>
    <row r="10" spans="1:56" s="103" customFormat="1" ht="12.75">
      <c r="A10" s="42" t="s">
        <v>22</v>
      </c>
      <c r="B10" s="42">
        <v>1</v>
      </c>
      <c r="C10" s="121" t="s">
        <v>26</v>
      </c>
      <c r="D10" s="64" t="s">
        <v>413</v>
      </c>
      <c r="E10" s="121" t="s">
        <v>273</v>
      </c>
      <c r="F10" s="121" t="s">
        <v>406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</row>
    <row r="11" spans="1:56" s="103" customFormat="1" ht="12.75">
      <c r="A11" s="122" t="s">
        <v>22</v>
      </c>
      <c r="B11" s="122">
        <v>1</v>
      </c>
      <c r="C11" s="123" t="s">
        <v>25</v>
      </c>
      <c r="D11" s="64" t="s">
        <v>430</v>
      </c>
      <c r="E11" s="123" t="s">
        <v>301</v>
      </c>
      <c r="F11" s="123" t="s">
        <v>465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</row>
    <row r="12" spans="1:56" s="103" customFormat="1" ht="12.75">
      <c r="A12" s="122" t="s">
        <v>22</v>
      </c>
      <c r="B12" s="122">
        <v>1</v>
      </c>
      <c r="C12" s="123" t="s">
        <v>26</v>
      </c>
      <c r="D12" s="64" t="s">
        <v>430</v>
      </c>
      <c r="E12" s="123" t="s">
        <v>301</v>
      </c>
      <c r="F12" s="123" t="s">
        <v>433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1:56" s="103" customFormat="1" ht="12.75">
      <c r="A13" s="122" t="s">
        <v>22</v>
      </c>
      <c r="B13" s="122">
        <v>1</v>
      </c>
      <c r="C13" s="123" t="s">
        <v>26</v>
      </c>
      <c r="D13" s="64" t="s">
        <v>430</v>
      </c>
      <c r="E13" s="123" t="s">
        <v>301</v>
      </c>
      <c r="F13" s="123" t="s">
        <v>446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s="103" customFormat="1" ht="12.75">
      <c r="A14" s="42" t="s">
        <v>22</v>
      </c>
      <c r="B14" s="42">
        <v>1</v>
      </c>
      <c r="C14" s="121" t="s">
        <v>26</v>
      </c>
      <c r="D14" s="64" t="s">
        <v>504</v>
      </c>
      <c r="E14" s="121" t="s">
        <v>273</v>
      </c>
      <c r="F14" s="121" t="s">
        <v>497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s="103" customFormat="1" ht="12.75">
      <c r="A15" s="119" t="s">
        <v>11</v>
      </c>
      <c r="B15" s="119">
        <v>1</v>
      </c>
      <c r="C15" s="120" t="s">
        <v>345</v>
      </c>
      <c r="D15" s="64" t="s">
        <v>346</v>
      </c>
      <c r="E15" s="120" t="s">
        <v>261</v>
      </c>
      <c r="F15" s="120" t="s">
        <v>339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s="103" customFormat="1" ht="12.75">
      <c r="A16" s="117" t="s">
        <v>11</v>
      </c>
      <c r="B16" s="117">
        <v>1</v>
      </c>
      <c r="C16" s="118" t="s">
        <v>345</v>
      </c>
      <c r="D16" s="64" t="s">
        <v>346</v>
      </c>
      <c r="E16" s="118"/>
      <c r="F16" s="118" t="s">
        <v>371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s="103" customFormat="1" ht="12.75">
      <c r="A17" s="124" t="s">
        <v>17</v>
      </c>
      <c r="B17" s="124">
        <v>2</v>
      </c>
      <c r="C17" s="125" t="s">
        <v>18</v>
      </c>
      <c r="D17" s="64" t="s">
        <v>382</v>
      </c>
      <c r="E17" s="125" t="s">
        <v>259</v>
      </c>
      <c r="F17" s="125" t="s">
        <v>406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s="103" customFormat="1" ht="12.75">
      <c r="A18" s="117" t="s">
        <v>17</v>
      </c>
      <c r="B18" s="117">
        <v>1</v>
      </c>
      <c r="C18" s="118" t="s">
        <v>18</v>
      </c>
      <c r="D18" s="64" t="s">
        <v>382</v>
      </c>
      <c r="E18" s="118"/>
      <c r="F18" s="118" t="s">
        <v>371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</row>
    <row r="19" spans="1:56" s="103" customFormat="1" ht="12.75">
      <c r="A19" s="42" t="s">
        <v>22</v>
      </c>
      <c r="B19" s="42">
        <v>1</v>
      </c>
      <c r="C19" s="121" t="s">
        <v>26</v>
      </c>
      <c r="D19" s="64" t="s">
        <v>479</v>
      </c>
      <c r="E19" s="121" t="s">
        <v>273</v>
      </c>
      <c r="F19" s="121" t="s">
        <v>465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</row>
    <row r="20" spans="1:56" s="103" customFormat="1" ht="12.75">
      <c r="A20" s="122" t="s">
        <v>22</v>
      </c>
      <c r="B20" s="122">
        <v>1</v>
      </c>
      <c r="C20" s="123" t="s">
        <v>26</v>
      </c>
      <c r="D20" s="64" t="s">
        <v>456</v>
      </c>
      <c r="E20" s="123" t="s">
        <v>301</v>
      </c>
      <c r="F20" s="123" t="s">
        <v>446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</row>
    <row r="21" spans="1:56" s="103" customFormat="1" ht="12.75">
      <c r="A21" s="119" t="s">
        <v>31</v>
      </c>
      <c r="B21" s="119">
        <v>1</v>
      </c>
      <c r="C21" s="120" t="s">
        <v>278</v>
      </c>
      <c r="D21" s="64" t="s">
        <v>520</v>
      </c>
      <c r="E21" s="120" t="s">
        <v>261</v>
      </c>
      <c r="F21" s="120" t="s">
        <v>512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</row>
    <row r="22" spans="1:56" s="103" customFormat="1" ht="12.75">
      <c r="A22" s="124" t="s">
        <v>11</v>
      </c>
      <c r="B22" s="124">
        <v>1</v>
      </c>
      <c r="C22" s="125" t="s">
        <v>12</v>
      </c>
      <c r="D22" s="64" t="s">
        <v>374</v>
      </c>
      <c r="E22" s="125" t="s">
        <v>259</v>
      </c>
      <c r="F22" s="125" t="s">
        <v>465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</row>
    <row r="23" spans="1:56" s="103" customFormat="1" ht="12.75">
      <c r="A23" s="117" t="s">
        <v>11</v>
      </c>
      <c r="B23" s="117">
        <v>1</v>
      </c>
      <c r="C23" s="118" t="s">
        <v>12</v>
      </c>
      <c r="D23" s="64" t="s">
        <v>374</v>
      </c>
      <c r="E23" s="118"/>
      <c r="F23" s="118" t="s">
        <v>371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</row>
    <row r="24" spans="1:56" s="103" customFormat="1" ht="12.75">
      <c r="A24" s="119" t="s">
        <v>31</v>
      </c>
      <c r="B24" s="119">
        <v>1</v>
      </c>
      <c r="C24" s="120" t="s">
        <v>278</v>
      </c>
      <c r="D24" s="64" t="s">
        <v>285</v>
      </c>
      <c r="E24" s="120" t="s">
        <v>261</v>
      </c>
      <c r="F24" s="120" t="s">
        <v>291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s="103" customFormat="1" ht="12.75">
      <c r="A25" s="119" t="s">
        <v>31</v>
      </c>
      <c r="B25" s="119">
        <v>1</v>
      </c>
      <c r="C25" s="120" t="s">
        <v>278</v>
      </c>
      <c r="D25" s="64" t="s">
        <v>285</v>
      </c>
      <c r="E25" s="120" t="s">
        <v>261</v>
      </c>
      <c r="F25" s="120" t="s">
        <v>371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s="103" customFormat="1" ht="12.75">
      <c r="A26" s="124" t="s">
        <v>31</v>
      </c>
      <c r="B26" s="124">
        <v>1</v>
      </c>
      <c r="C26" s="125" t="s">
        <v>278</v>
      </c>
      <c r="D26" s="64" t="s">
        <v>285</v>
      </c>
      <c r="E26" s="125" t="s">
        <v>259</v>
      </c>
      <c r="F26" s="124" t="s">
        <v>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s="103" customFormat="1" ht="12.75">
      <c r="A27" s="124" t="s">
        <v>31</v>
      </c>
      <c r="B27" s="124">
        <v>1</v>
      </c>
      <c r="C27" s="125" t="s">
        <v>278</v>
      </c>
      <c r="D27" s="64" t="s">
        <v>285</v>
      </c>
      <c r="E27" s="125" t="s">
        <v>259</v>
      </c>
      <c r="F27" s="125" t="s">
        <v>291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1:56" s="103" customFormat="1" ht="12.75">
      <c r="A28" s="124" t="s">
        <v>31</v>
      </c>
      <c r="B28" s="124">
        <v>3</v>
      </c>
      <c r="C28" s="125" t="s">
        <v>278</v>
      </c>
      <c r="D28" s="64" t="s">
        <v>285</v>
      </c>
      <c r="E28" s="125" t="s">
        <v>259</v>
      </c>
      <c r="F28" s="125" t="s">
        <v>339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s="103" customFormat="1" ht="12.75">
      <c r="A29" s="124" t="s">
        <v>31</v>
      </c>
      <c r="B29" s="124">
        <v>1</v>
      </c>
      <c r="C29" s="125" t="s">
        <v>278</v>
      </c>
      <c r="D29" s="64" t="s">
        <v>285</v>
      </c>
      <c r="E29" s="125" t="s">
        <v>259</v>
      </c>
      <c r="F29" s="125" t="s">
        <v>406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</row>
    <row r="30" spans="1:56" s="103" customFormat="1" ht="12.75">
      <c r="A30" s="124" t="s">
        <v>31</v>
      </c>
      <c r="B30" s="124">
        <v>1</v>
      </c>
      <c r="C30" s="125" t="s">
        <v>278</v>
      </c>
      <c r="D30" s="64" t="s">
        <v>285</v>
      </c>
      <c r="E30" s="125" t="s">
        <v>259</v>
      </c>
      <c r="F30" s="125" t="s">
        <v>497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</row>
    <row r="31" spans="1:56" s="103" customFormat="1" ht="12.75">
      <c r="A31" s="124" t="s">
        <v>31</v>
      </c>
      <c r="B31" s="124">
        <v>1</v>
      </c>
      <c r="C31" s="125" t="s">
        <v>278</v>
      </c>
      <c r="D31" s="64" t="s">
        <v>285</v>
      </c>
      <c r="E31" s="125" t="s">
        <v>259</v>
      </c>
      <c r="F31" s="125" t="s">
        <v>433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56" s="103" customFormat="1" ht="12.75">
      <c r="A32" s="124" t="s">
        <v>31</v>
      </c>
      <c r="B32" s="124">
        <v>1</v>
      </c>
      <c r="C32" s="125" t="s">
        <v>278</v>
      </c>
      <c r="D32" s="64" t="s">
        <v>285</v>
      </c>
      <c r="E32" s="125" t="s">
        <v>259</v>
      </c>
      <c r="F32" s="125" t="s">
        <v>446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</row>
    <row r="33" spans="1:56" s="103" customFormat="1" ht="12.75">
      <c r="A33" s="117" t="s">
        <v>31</v>
      </c>
      <c r="B33" s="117">
        <v>1</v>
      </c>
      <c r="C33" s="118" t="s">
        <v>278</v>
      </c>
      <c r="D33" s="64" t="s">
        <v>285</v>
      </c>
      <c r="E33" s="118"/>
      <c r="F33" s="118" t="s">
        <v>371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</row>
    <row r="34" spans="1:56" s="103" customFormat="1" ht="12.75">
      <c r="A34" s="117" t="s">
        <v>31</v>
      </c>
      <c r="B34" s="117">
        <v>2</v>
      </c>
      <c r="C34" s="118" t="s">
        <v>278</v>
      </c>
      <c r="D34" s="64" t="s">
        <v>285</v>
      </c>
      <c r="E34" s="118"/>
      <c r="F34" s="118" t="s">
        <v>406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</row>
    <row r="35" spans="1:56" s="103" customFormat="1" ht="12.75">
      <c r="A35" s="117" t="s">
        <v>11</v>
      </c>
      <c r="B35" s="117">
        <v>1</v>
      </c>
      <c r="C35" s="118" t="s">
        <v>12</v>
      </c>
      <c r="D35" s="64" t="s">
        <v>469</v>
      </c>
      <c r="E35" s="118"/>
      <c r="F35" s="118" t="s">
        <v>465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</row>
    <row r="36" spans="1:56" s="103" customFormat="1" ht="12.75">
      <c r="A36" s="117" t="s">
        <v>11</v>
      </c>
      <c r="B36" s="117">
        <v>1</v>
      </c>
      <c r="C36" s="118" t="s">
        <v>12</v>
      </c>
      <c r="D36" s="64" t="s">
        <v>470</v>
      </c>
      <c r="E36" s="118"/>
      <c r="F36" s="118" t="s">
        <v>465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</row>
    <row r="37" spans="1:56" s="103" customFormat="1" ht="12.75">
      <c r="A37" s="42" t="s">
        <v>22</v>
      </c>
      <c r="B37" s="42">
        <v>1</v>
      </c>
      <c r="C37" s="121" t="s">
        <v>25</v>
      </c>
      <c r="D37" s="64" t="s">
        <v>317</v>
      </c>
      <c r="E37" s="121" t="s">
        <v>273</v>
      </c>
      <c r="F37" s="121" t="s">
        <v>339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</row>
    <row r="38" spans="1:56" s="103" customFormat="1" ht="12.75">
      <c r="A38" s="42" t="s">
        <v>22</v>
      </c>
      <c r="B38" s="42">
        <v>1</v>
      </c>
      <c r="C38" s="121" t="s">
        <v>25</v>
      </c>
      <c r="D38" s="64" t="s">
        <v>317</v>
      </c>
      <c r="E38" s="121" t="s">
        <v>273</v>
      </c>
      <c r="F38" s="121" t="s">
        <v>433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</row>
    <row r="39" spans="1:56" s="103" customFormat="1" ht="12.75">
      <c r="A39" s="42" t="s">
        <v>22</v>
      </c>
      <c r="B39" s="42">
        <v>1</v>
      </c>
      <c r="C39" s="121" t="s">
        <v>26</v>
      </c>
      <c r="D39" s="64" t="s">
        <v>317</v>
      </c>
      <c r="E39" s="121" t="s">
        <v>273</v>
      </c>
      <c r="F39" s="121" t="s">
        <v>291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</row>
    <row r="40" spans="1:56" s="103" customFormat="1" ht="12.75">
      <c r="A40" s="42" t="s">
        <v>22</v>
      </c>
      <c r="B40" s="42">
        <v>1</v>
      </c>
      <c r="C40" s="121" t="s">
        <v>26</v>
      </c>
      <c r="D40" s="64" t="s">
        <v>317</v>
      </c>
      <c r="E40" s="121" t="s">
        <v>273</v>
      </c>
      <c r="F40" s="121" t="s">
        <v>339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</row>
    <row r="41" spans="1:56" s="103" customFormat="1" ht="12.75">
      <c r="A41" s="42" t="s">
        <v>22</v>
      </c>
      <c r="B41" s="42">
        <v>1</v>
      </c>
      <c r="C41" s="121" t="s">
        <v>26</v>
      </c>
      <c r="D41" s="64" t="s">
        <v>317</v>
      </c>
      <c r="E41" s="121" t="s">
        <v>273</v>
      </c>
      <c r="F41" s="121" t="s">
        <v>371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</row>
    <row r="42" spans="1:56" s="103" customFormat="1" ht="12.75">
      <c r="A42" s="122" t="s">
        <v>22</v>
      </c>
      <c r="B42" s="122">
        <v>1</v>
      </c>
      <c r="C42" s="123" t="s">
        <v>26</v>
      </c>
      <c r="D42" s="64" t="s">
        <v>317</v>
      </c>
      <c r="E42" s="123" t="s">
        <v>301</v>
      </c>
      <c r="F42" s="123" t="s">
        <v>371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</row>
    <row r="43" spans="1:56" s="103" customFormat="1" ht="12.75">
      <c r="A43" s="122" t="s">
        <v>22</v>
      </c>
      <c r="B43" s="122">
        <v>1</v>
      </c>
      <c r="C43" s="123" t="s">
        <v>26</v>
      </c>
      <c r="D43" s="64" t="s">
        <v>317</v>
      </c>
      <c r="E43" s="123" t="s">
        <v>301</v>
      </c>
      <c r="F43" s="123" t="s">
        <v>406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</row>
    <row r="44" spans="1:56" s="103" customFormat="1" ht="12.75">
      <c r="A44" s="122" t="s">
        <v>22</v>
      </c>
      <c r="B44" s="122">
        <v>1</v>
      </c>
      <c r="C44" s="123" t="s">
        <v>26</v>
      </c>
      <c r="D44" s="64" t="s">
        <v>317</v>
      </c>
      <c r="E44" s="123" t="s">
        <v>301</v>
      </c>
      <c r="F44" s="123" t="s">
        <v>465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</row>
    <row r="45" spans="1:56" s="103" customFormat="1" ht="12.75">
      <c r="A45" s="117" t="s">
        <v>22</v>
      </c>
      <c r="B45" s="117">
        <v>1</v>
      </c>
      <c r="C45" s="118" t="s">
        <v>26</v>
      </c>
      <c r="D45" s="64" t="s">
        <v>317</v>
      </c>
      <c r="E45" s="118"/>
      <c r="F45" s="118" t="s">
        <v>291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</row>
    <row r="46" spans="1:56" s="103" customFormat="1" ht="12.75">
      <c r="A46" s="42" t="s">
        <v>22</v>
      </c>
      <c r="B46" s="42">
        <v>1</v>
      </c>
      <c r="C46" s="121" t="s">
        <v>28</v>
      </c>
      <c r="D46" s="64" t="s">
        <v>317</v>
      </c>
      <c r="E46" s="121" t="s">
        <v>273</v>
      </c>
      <c r="F46" s="121" t="s">
        <v>339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</row>
    <row r="47" spans="1:56" s="103" customFormat="1" ht="12.75">
      <c r="A47" s="124" t="s">
        <v>22</v>
      </c>
      <c r="B47" s="124">
        <v>1</v>
      </c>
      <c r="C47" s="125" t="s">
        <v>25</v>
      </c>
      <c r="D47" s="64" t="s">
        <v>419</v>
      </c>
      <c r="E47" s="125" t="s">
        <v>259</v>
      </c>
      <c r="F47" s="125" t="s">
        <v>406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</row>
    <row r="48" spans="1:56" s="103" customFormat="1" ht="12.75">
      <c r="A48" s="119" t="s">
        <v>22</v>
      </c>
      <c r="B48" s="119">
        <v>1</v>
      </c>
      <c r="C48" s="120" t="s">
        <v>28</v>
      </c>
      <c r="D48" s="64" t="s">
        <v>419</v>
      </c>
      <c r="E48" s="120" t="s">
        <v>261</v>
      </c>
      <c r="F48" s="120" t="s">
        <v>433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spans="1:56" s="103" customFormat="1" ht="12.75">
      <c r="A49" s="119" t="s">
        <v>22</v>
      </c>
      <c r="B49" s="119">
        <v>1</v>
      </c>
      <c r="C49" s="120" t="s">
        <v>28</v>
      </c>
      <c r="D49" s="64" t="s">
        <v>419</v>
      </c>
      <c r="E49" s="120" t="s">
        <v>261</v>
      </c>
      <c r="F49" s="120" t="s">
        <v>446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1:56" s="103" customFormat="1" ht="12.75">
      <c r="A50" s="117" t="s">
        <v>31</v>
      </c>
      <c r="B50" s="117">
        <v>1</v>
      </c>
      <c r="C50" s="118" t="s">
        <v>278</v>
      </c>
      <c r="D50" s="64" t="s">
        <v>419</v>
      </c>
      <c r="E50" s="118"/>
      <c r="F50" s="118" t="s">
        <v>406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1:56" s="103" customFormat="1" ht="12.75">
      <c r="A51" s="42" t="s">
        <v>22</v>
      </c>
      <c r="B51" s="42">
        <v>2</v>
      </c>
      <c r="C51" s="121" t="s">
        <v>26</v>
      </c>
      <c r="D51" s="64" t="s">
        <v>451</v>
      </c>
      <c r="E51" s="121" t="s">
        <v>273</v>
      </c>
      <c r="F51" s="121" t="s">
        <v>446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</row>
    <row r="52" spans="1:56" s="103" customFormat="1" ht="12.75">
      <c r="A52" s="42" t="s">
        <v>22</v>
      </c>
      <c r="B52" s="42">
        <v>1</v>
      </c>
      <c r="C52" s="121" t="s">
        <v>26</v>
      </c>
      <c r="D52" s="64" t="s">
        <v>505</v>
      </c>
      <c r="E52" s="121" t="s">
        <v>273</v>
      </c>
      <c r="F52" s="121" t="s">
        <v>497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spans="1:56" s="103" customFormat="1" ht="12.75">
      <c r="A53" s="42" t="s">
        <v>22</v>
      </c>
      <c r="B53" s="42">
        <v>1</v>
      </c>
      <c r="C53" s="121" t="s">
        <v>26</v>
      </c>
      <c r="D53" s="64" t="s">
        <v>452</v>
      </c>
      <c r="E53" s="121" t="s">
        <v>273</v>
      </c>
      <c r="F53" s="121" t="s">
        <v>446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</row>
    <row r="54" spans="1:56" s="103" customFormat="1" ht="12.75">
      <c r="A54" s="124" t="s">
        <v>22</v>
      </c>
      <c r="B54" s="124">
        <v>1</v>
      </c>
      <c r="C54" s="125" t="s">
        <v>26</v>
      </c>
      <c r="D54" s="64" t="s">
        <v>400</v>
      </c>
      <c r="E54" s="125" t="s">
        <v>259</v>
      </c>
      <c r="F54" s="125" t="s">
        <v>371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</row>
    <row r="55" spans="1:56" s="103" customFormat="1" ht="12.75">
      <c r="A55" s="119" t="s">
        <v>22</v>
      </c>
      <c r="B55" s="119">
        <v>1</v>
      </c>
      <c r="C55" s="120" t="s">
        <v>28</v>
      </c>
      <c r="D55" s="64" t="s">
        <v>275</v>
      </c>
      <c r="E55" s="120" t="s">
        <v>261</v>
      </c>
      <c r="F55" s="119" t="s">
        <v>1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</row>
    <row r="56" spans="1:56" s="103" customFormat="1" ht="12.75">
      <c r="A56" s="124" t="s">
        <v>22</v>
      </c>
      <c r="B56" s="124">
        <v>1</v>
      </c>
      <c r="C56" s="125" t="s">
        <v>26</v>
      </c>
      <c r="D56" s="64" t="s">
        <v>422</v>
      </c>
      <c r="E56" s="125" t="s">
        <v>259</v>
      </c>
      <c r="F56" s="125" t="s">
        <v>406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</row>
    <row r="57" spans="1:56" s="104" customFormat="1" ht="12.75">
      <c r="A57" s="124" t="s">
        <v>22</v>
      </c>
      <c r="B57" s="124">
        <v>1</v>
      </c>
      <c r="C57" s="125" t="s">
        <v>26</v>
      </c>
      <c r="D57" s="64" t="s">
        <v>422</v>
      </c>
      <c r="E57" s="125" t="s">
        <v>259</v>
      </c>
      <c r="F57" s="125" t="s">
        <v>433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</row>
    <row r="58" spans="1:56" s="104" customFormat="1" ht="12.75">
      <c r="A58" s="124" t="s">
        <v>13</v>
      </c>
      <c r="B58" s="124">
        <v>1</v>
      </c>
      <c r="C58" s="125" t="s">
        <v>14</v>
      </c>
      <c r="D58" s="64" t="s">
        <v>266</v>
      </c>
      <c r="E58" s="125" t="s">
        <v>259</v>
      </c>
      <c r="F58" s="124" t="s">
        <v>1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s="104" customFormat="1" ht="12.75">
      <c r="A59" s="124" t="s">
        <v>13</v>
      </c>
      <c r="B59" s="124">
        <v>1</v>
      </c>
      <c r="C59" s="125" t="s">
        <v>14</v>
      </c>
      <c r="D59" s="64" t="s">
        <v>266</v>
      </c>
      <c r="E59" s="125" t="s">
        <v>259</v>
      </c>
      <c r="F59" s="125" t="s">
        <v>406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s="104" customFormat="1" ht="12.75">
      <c r="A60" s="124" t="s">
        <v>13</v>
      </c>
      <c r="B60" s="124">
        <v>1</v>
      </c>
      <c r="C60" s="125" t="s">
        <v>14</v>
      </c>
      <c r="D60" s="64" t="s">
        <v>266</v>
      </c>
      <c r="E60" s="125" t="s">
        <v>259</v>
      </c>
      <c r="F60" s="125" t="s">
        <v>497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s="104" customFormat="1" ht="12.75">
      <c r="A61" s="124" t="s">
        <v>13</v>
      </c>
      <c r="B61" s="124">
        <v>1</v>
      </c>
      <c r="C61" s="125" t="s">
        <v>14</v>
      </c>
      <c r="D61" s="64" t="s">
        <v>266</v>
      </c>
      <c r="E61" s="125" t="s">
        <v>259</v>
      </c>
      <c r="F61" s="125" t="s">
        <v>446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s="104" customFormat="1" ht="12.75">
      <c r="A62" s="117" t="s">
        <v>13</v>
      </c>
      <c r="B62" s="117">
        <v>1</v>
      </c>
      <c r="C62" s="118" t="s">
        <v>14</v>
      </c>
      <c r="D62" s="64" t="s">
        <v>266</v>
      </c>
      <c r="E62" s="118"/>
      <c r="F62" s="118" t="s">
        <v>497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s="105" customFormat="1" ht="12.75">
      <c r="A63" s="119" t="s">
        <v>15</v>
      </c>
      <c r="B63" s="119">
        <v>1</v>
      </c>
      <c r="C63" s="120" t="s">
        <v>16</v>
      </c>
      <c r="D63" s="64" t="s">
        <v>266</v>
      </c>
      <c r="E63" s="120" t="s">
        <v>261</v>
      </c>
      <c r="F63" s="120" t="s">
        <v>497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s="105" customFormat="1" ht="12.75">
      <c r="A64" s="117" t="s">
        <v>15</v>
      </c>
      <c r="B64" s="117">
        <v>1</v>
      </c>
      <c r="C64" s="118" t="s">
        <v>16</v>
      </c>
      <c r="D64" s="64" t="s">
        <v>266</v>
      </c>
      <c r="E64" s="118"/>
      <c r="F64" s="118" t="s">
        <v>497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56" s="105" customFormat="1" ht="12.75">
      <c r="A65" s="124" t="s">
        <v>17</v>
      </c>
      <c r="B65" s="124">
        <v>1</v>
      </c>
      <c r="C65" s="125" t="s">
        <v>18</v>
      </c>
      <c r="D65" s="64" t="s">
        <v>266</v>
      </c>
      <c r="E65" s="125" t="s">
        <v>259</v>
      </c>
      <c r="F65" s="124" t="s">
        <v>1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  <row r="66" spans="1:56" s="105" customFormat="1" ht="12.75">
      <c r="A66" s="124" t="s">
        <v>17</v>
      </c>
      <c r="B66" s="124">
        <v>1</v>
      </c>
      <c r="C66" s="125" t="s">
        <v>18</v>
      </c>
      <c r="D66" s="64" t="s">
        <v>266</v>
      </c>
      <c r="E66" s="125" t="s">
        <v>259</v>
      </c>
      <c r="F66" s="125" t="s">
        <v>497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56" s="105" customFormat="1" ht="12.75">
      <c r="A67" s="124" t="s">
        <v>17</v>
      </c>
      <c r="B67" s="124">
        <v>1</v>
      </c>
      <c r="C67" s="125" t="s">
        <v>18</v>
      </c>
      <c r="D67" s="64" t="s">
        <v>266</v>
      </c>
      <c r="E67" s="125" t="s">
        <v>259</v>
      </c>
      <c r="F67" s="125" t="s">
        <v>433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56" s="105" customFormat="1" ht="12.75">
      <c r="A68" s="124" t="s">
        <v>17</v>
      </c>
      <c r="B68" s="124">
        <v>1</v>
      </c>
      <c r="C68" s="125" t="s">
        <v>18</v>
      </c>
      <c r="D68" s="64" t="s">
        <v>266</v>
      </c>
      <c r="E68" s="125" t="s">
        <v>259</v>
      </c>
      <c r="F68" s="125" t="s">
        <v>446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</row>
    <row r="69" spans="1:56" s="105" customFormat="1" ht="12.75">
      <c r="A69" s="117" t="s">
        <v>17</v>
      </c>
      <c r="B69" s="117">
        <v>4</v>
      </c>
      <c r="C69" s="118" t="s">
        <v>18</v>
      </c>
      <c r="D69" s="64" t="s">
        <v>266</v>
      </c>
      <c r="E69" s="118"/>
      <c r="F69" s="118" t="s">
        <v>465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56" s="105" customFormat="1" ht="12.75">
      <c r="A70" s="117" t="s">
        <v>17</v>
      </c>
      <c r="B70" s="117">
        <v>4</v>
      </c>
      <c r="C70" s="118" t="s">
        <v>18</v>
      </c>
      <c r="D70" s="64" t="s">
        <v>266</v>
      </c>
      <c r="E70" s="118"/>
      <c r="F70" s="118" t="s">
        <v>497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56" s="105" customFormat="1" ht="12.75">
      <c r="A71" s="117" t="s">
        <v>17</v>
      </c>
      <c r="B71" s="117">
        <v>7</v>
      </c>
      <c r="C71" s="118" t="s">
        <v>18</v>
      </c>
      <c r="D71" s="64" t="s">
        <v>266</v>
      </c>
      <c r="E71" s="118"/>
      <c r="F71" s="118" t="s">
        <v>433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</row>
    <row r="72" spans="1:56" s="105" customFormat="1" ht="12.75">
      <c r="A72" s="117" t="s">
        <v>17</v>
      </c>
      <c r="B72" s="117">
        <v>2</v>
      </c>
      <c r="C72" s="118" t="s">
        <v>18</v>
      </c>
      <c r="D72" s="64" t="s">
        <v>266</v>
      </c>
      <c r="E72" s="118"/>
      <c r="F72" s="118" t="s">
        <v>446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</row>
    <row r="73" spans="1:56" s="105" customFormat="1" ht="12.75">
      <c r="A73" s="117" t="s">
        <v>31</v>
      </c>
      <c r="B73" s="117">
        <v>1</v>
      </c>
      <c r="C73" s="118" t="s">
        <v>283</v>
      </c>
      <c r="D73" s="64" t="s">
        <v>266</v>
      </c>
      <c r="E73" s="118"/>
      <c r="F73" s="118" t="s">
        <v>497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</row>
    <row r="74" spans="1:56" s="105" customFormat="1" ht="12.75">
      <c r="A74" s="124" t="s">
        <v>31</v>
      </c>
      <c r="B74" s="124">
        <v>1</v>
      </c>
      <c r="C74" s="125" t="s">
        <v>278</v>
      </c>
      <c r="D74" s="64" t="s">
        <v>266</v>
      </c>
      <c r="E74" s="125" t="s">
        <v>259</v>
      </c>
      <c r="F74" s="125" t="s">
        <v>371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</row>
    <row r="75" spans="1:56" s="105" customFormat="1" ht="12.75">
      <c r="A75" s="117" t="s">
        <v>31</v>
      </c>
      <c r="B75" s="117">
        <v>1</v>
      </c>
      <c r="C75" s="118" t="s">
        <v>278</v>
      </c>
      <c r="D75" s="64" t="s">
        <v>266</v>
      </c>
      <c r="E75" s="118"/>
      <c r="F75" s="118" t="s">
        <v>433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</row>
    <row r="76" spans="1:56" s="105" customFormat="1" ht="12.75">
      <c r="A76" s="117" t="s">
        <v>13</v>
      </c>
      <c r="B76" s="117">
        <v>1</v>
      </c>
      <c r="C76" s="118" t="s">
        <v>14</v>
      </c>
      <c r="D76" s="64" t="s">
        <v>502</v>
      </c>
      <c r="E76" s="118"/>
      <c r="F76" s="118" t="s">
        <v>497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</row>
    <row r="77" spans="1:56" s="105" customFormat="1" ht="12.75">
      <c r="A77" s="117" t="s">
        <v>13</v>
      </c>
      <c r="B77" s="117">
        <v>3</v>
      </c>
      <c r="C77" s="118" t="s">
        <v>14</v>
      </c>
      <c r="D77" s="64" t="s">
        <v>503</v>
      </c>
      <c r="E77" s="118"/>
      <c r="F77" s="118" t="s">
        <v>497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  <row r="78" spans="1:56" s="105" customFormat="1" ht="12.75">
      <c r="A78" s="119" t="s">
        <v>22</v>
      </c>
      <c r="B78" s="119">
        <v>1</v>
      </c>
      <c r="C78" s="120" t="s">
        <v>26</v>
      </c>
      <c r="D78" s="64" t="s">
        <v>429</v>
      </c>
      <c r="E78" s="120" t="s">
        <v>261</v>
      </c>
      <c r="F78" s="120" t="s">
        <v>433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</row>
    <row r="79" spans="1:56" s="105" customFormat="1" ht="12.75">
      <c r="A79" s="119" t="s">
        <v>22</v>
      </c>
      <c r="B79" s="119">
        <v>1</v>
      </c>
      <c r="C79" s="120" t="s">
        <v>27</v>
      </c>
      <c r="D79" s="64" t="s">
        <v>429</v>
      </c>
      <c r="E79" s="120" t="s">
        <v>261</v>
      </c>
      <c r="F79" s="120" t="s">
        <v>465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</row>
    <row r="80" spans="1:56" s="105" customFormat="1" ht="12.75">
      <c r="A80" s="119" t="s">
        <v>31</v>
      </c>
      <c r="B80" s="119">
        <v>1</v>
      </c>
      <c r="C80" s="120" t="s">
        <v>278</v>
      </c>
      <c r="D80" s="64" t="s">
        <v>493</v>
      </c>
      <c r="E80" s="120" t="s">
        <v>261</v>
      </c>
      <c r="F80" s="120" t="s">
        <v>465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</row>
    <row r="81" spans="1:56" s="105" customFormat="1" ht="12.75">
      <c r="A81" s="117" t="s">
        <v>11</v>
      </c>
      <c r="B81" s="117">
        <v>1</v>
      </c>
      <c r="C81" s="118" t="s">
        <v>12</v>
      </c>
      <c r="D81" s="64" t="s">
        <v>499</v>
      </c>
      <c r="E81" s="118"/>
      <c r="F81" s="118" t="s">
        <v>497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</row>
    <row r="82" spans="1:56" s="105" customFormat="1" ht="12.75">
      <c r="A82" s="119" t="s">
        <v>22</v>
      </c>
      <c r="B82" s="119">
        <v>1</v>
      </c>
      <c r="C82" s="120" t="s">
        <v>25</v>
      </c>
      <c r="D82" s="64" t="s">
        <v>394</v>
      </c>
      <c r="E82" s="120" t="s">
        <v>261</v>
      </c>
      <c r="F82" s="120" t="s">
        <v>371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</row>
    <row r="83" spans="1:56" s="105" customFormat="1" ht="12.75">
      <c r="A83" s="124" t="s">
        <v>19</v>
      </c>
      <c r="B83" s="124">
        <v>2</v>
      </c>
      <c r="C83" s="125" t="s">
        <v>20</v>
      </c>
      <c r="D83" s="64" t="s">
        <v>436</v>
      </c>
      <c r="E83" s="125" t="s">
        <v>259</v>
      </c>
      <c r="F83" s="125" t="s">
        <v>433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</row>
    <row r="84" spans="1:56" s="105" customFormat="1" ht="12.75">
      <c r="A84" s="124" t="s">
        <v>19</v>
      </c>
      <c r="B84" s="124">
        <v>1</v>
      </c>
      <c r="C84" s="125" t="s">
        <v>20</v>
      </c>
      <c r="D84" s="64" t="s">
        <v>270</v>
      </c>
      <c r="E84" s="125" t="s">
        <v>259</v>
      </c>
      <c r="F84" s="124" t="s">
        <v>1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</row>
    <row r="85" spans="1:56" s="105" customFormat="1" ht="12.75">
      <c r="A85" s="124" t="s">
        <v>19</v>
      </c>
      <c r="B85" s="124">
        <v>1</v>
      </c>
      <c r="C85" s="125" t="s">
        <v>20</v>
      </c>
      <c r="D85" s="64" t="s">
        <v>270</v>
      </c>
      <c r="E85" s="125" t="s">
        <v>259</v>
      </c>
      <c r="F85" s="125" t="s">
        <v>433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</row>
    <row r="86" spans="1:56" s="105" customFormat="1" ht="12.75">
      <c r="A86" s="122" t="s">
        <v>22</v>
      </c>
      <c r="B86" s="122">
        <v>1</v>
      </c>
      <c r="C86" s="123" t="s">
        <v>26</v>
      </c>
      <c r="D86" s="64" t="s">
        <v>270</v>
      </c>
      <c r="E86" s="123" t="s">
        <v>301</v>
      </c>
      <c r="F86" s="123" t="s">
        <v>291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</row>
    <row r="87" spans="1:56" s="105" customFormat="1" ht="12.75">
      <c r="A87" s="117" t="s">
        <v>11</v>
      </c>
      <c r="B87" s="117">
        <v>1</v>
      </c>
      <c r="C87" s="118" t="s">
        <v>12</v>
      </c>
      <c r="D87" s="64" t="s">
        <v>375</v>
      </c>
      <c r="E87" s="118"/>
      <c r="F87" s="118" t="s">
        <v>371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</row>
    <row r="88" spans="1:56" s="105" customFormat="1" ht="12.75">
      <c r="A88" s="119" t="s">
        <v>31</v>
      </c>
      <c r="B88" s="119">
        <v>1</v>
      </c>
      <c r="C88" s="120" t="s">
        <v>12</v>
      </c>
      <c r="D88" s="64" t="s">
        <v>367</v>
      </c>
      <c r="E88" s="120" t="s">
        <v>261</v>
      </c>
      <c r="F88" s="120" t="s">
        <v>339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</row>
    <row r="89" spans="1:56" s="105" customFormat="1" ht="12.75">
      <c r="A89" s="117" t="s">
        <v>31</v>
      </c>
      <c r="B89" s="117">
        <v>1</v>
      </c>
      <c r="C89" s="118" t="s">
        <v>12</v>
      </c>
      <c r="D89" s="64" t="s">
        <v>508</v>
      </c>
      <c r="E89" s="118"/>
      <c r="F89" s="118" t="s">
        <v>497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</row>
    <row r="90" spans="1:56" s="105" customFormat="1" ht="12.75">
      <c r="A90" s="119" t="s">
        <v>11</v>
      </c>
      <c r="B90" s="119">
        <v>1</v>
      </c>
      <c r="C90" s="120" t="s">
        <v>12</v>
      </c>
      <c r="D90" s="64" t="s">
        <v>343</v>
      </c>
      <c r="E90" s="120" t="s">
        <v>261</v>
      </c>
      <c r="F90" s="120" t="s">
        <v>339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</row>
    <row r="91" spans="1:56" s="105" customFormat="1" ht="12.75">
      <c r="A91" s="119" t="s">
        <v>31</v>
      </c>
      <c r="B91" s="119">
        <v>1</v>
      </c>
      <c r="C91" s="120" t="s">
        <v>12</v>
      </c>
      <c r="D91" s="64" t="s">
        <v>445</v>
      </c>
      <c r="E91" s="120" t="s">
        <v>261</v>
      </c>
      <c r="F91" s="120" t="s">
        <v>433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</row>
    <row r="92" spans="1:56" s="105" customFormat="1" ht="12.75">
      <c r="A92" s="124" t="s">
        <v>11</v>
      </c>
      <c r="B92" s="124">
        <v>1</v>
      </c>
      <c r="C92" s="125" t="s">
        <v>12</v>
      </c>
      <c r="D92" s="64" t="s">
        <v>347</v>
      </c>
      <c r="E92" s="125" t="s">
        <v>259</v>
      </c>
      <c r="F92" s="125" t="s">
        <v>339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</row>
    <row r="93" spans="1:56" s="105" customFormat="1" ht="12.75">
      <c r="A93" s="117" t="s">
        <v>11</v>
      </c>
      <c r="B93" s="117">
        <v>1</v>
      </c>
      <c r="C93" s="118" t="s">
        <v>12</v>
      </c>
      <c r="D93" s="64" t="s">
        <v>408</v>
      </c>
      <c r="E93" s="118"/>
      <c r="F93" s="118" t="s">
        <v>406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</row>
    <row r="94" spans="1:56" s="105" customFormat="1" ht="12.75">
      <c r="A94" s="122" t="s">
        <v>22</v>
      </c>
      <c r="B94" s="122">
        <v>1</v>
      </c>
      <c r="C94" s="123" t="s">
        <v>26</v>
      </c>
      <c r="D94" s="64" t="s">
        <v>366</v>
      </c>
      <c r="E94" s="123" t="s">
        <v>301</v>
      </c>
      <c r="F94" s="123" t="s">
        <v>339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1:56" s="105" customFormat="1" ht="12.75">
      <c r="A95" s="124" t="s">
        <v>10</v>
      </c>
      <c r="B95" s="124">
        <v>1</v>
      </c>
      <c r="C95" s="125" t="s">
        <v>292</v>
      </c>
      <c r="D95" s="64" t="s">
        <v>468</v>
      </c>
      <c r="E95" s="125" t="s">
        <v>259</v>
      </c>
      <c r="F95" s="125" t="s">
        <v>465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</row>
    <row r="96" spans="1:56" s="105" customFormat="1" ht="12.75">
      <c r="A96" s="42" t="s">
        <v>22</v>
      </c>
      <c r="B96" s="42">
        <v>1</v>
      </c>
      <c r="C96" s="121" t="s">
        <v>26</v>
      </c>
      <c r="D96" s="64" t="s">
        <v>437</v>
      </c>
      <c r="E96" s="121" t="s">
        <v>273</v>
      </c>
      <c r="F96" s="121" t="s">
        <v>433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</row>
    <row r="97" spans="1:56" s="105" customFormat="1" ht="12.75">
      <c r="A97" s="124" t="s">
        <v>10</v>
      </c>
      <c r="B97" s="124">
        <v>1</v>
      </c>
      <c r="C97" s="125" t="s">
        <v>373</v>
      </c>
      <c r="D97" s="64" t="s">
        <v>334</v>
      </c>
      <c r="E97" s="125" t="s">
        <v>259</v>
      </c>
      <c r="F97" s="125" t="s">
        <v>406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</row>
    <row r="98" spans="1:56" s="105" customFormat="1" ht="12.75">
      <c r="A98" s="119" t="s">
        <v>22</v>
      </c>
      <c r="B98" s="119">
        <v>1</v>
      </c>
      <c r="C98" s="120" t="s">
        <v>23</v>
      </c>
      <c r="D98" s="64" t="s">
        <v>334</v>
      </c>
      <c r="E98" s="120" t="s">
        <v>261</v>
      </c>
      <c r="F98" s="120" t="s">
        <v>406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</row>
    <row r="99" spans="1:56" s="105" customFormat="1" ht="12.75">
      <c r="A99" s="124" t="s">
        <v>22</v>
      </c>
      <c r="B99" s="124">
        <v>1</v>
      </c>
      <c r="C99" s="125" t="s">
        <v>23</v>
      </c>
      <c r="D99" s="64" t="s">
        <v>334</v>
      </c>
      <c r="E99" s="125" t="s">
        <v>259</v>
      </c>
      <c r="F99" s="125" t="s">
        <v>371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</row>
    <row r="100" spans="1:56" s="105" customFormat="1" ht="12.75">
      <c r="A100" s="124" t="s">
        <v>22</v>
      </c>
      <c r="B100" s="124">
        <v>1</v>
      </c>
      <c r="C100" s="125" t="s">
        <v>26</v>
      </c>
      <c r="D100" s="64" t="s">
        <v>334</v>
      </c>
      <c r="E100" s="125" t="s">
        <v>259</v>
      </c>
      <c r="F100" s="125" t="s">
        <v>371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</row>
    <row r="101" spans="1:56" s="105" customFormat="1" ht="12.75">
      <c r="A101" s="122" t="s">
        <v>22</v>
      </c>
      <c r="B101" s="122">
        <v>1</v>
      </c>
      <c r="C101" s="123" t="s">
        <v>26</v>
      </c>
      <c r="D101" s="64" t="s">
        <v>334</v>
      </c>
      <c r="E101" s="123" t="s">
        <v>301</v>
      </c>
      <c r="F101" s="123" t="s">
        <v>291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</row>
    <row r="102" spans="1:56" s="105" customFormat="1" ht="12.75">
      <c r="A102" s="119" t="s">
        <v>10</v>
      </c>
      <c r="B102" s="119">
        <v>1</v>
      </c>
      <c r="C102" s="120" t="s">
        <v>340</v>
      </c>
      <c r="D102" s="64" t="s">
        <v>467</v>
      </c>
      <c r="E102" s="120" t="s">
        <v>261</v>
      </c>
      <c r="F102" s="120" t="s">
        <v>465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</row>
    <row r="103" spans="1:56" s="105" customFormat="1" ht="12.75">
      <c r="A103" s="119" t="s">
        <v>22</v>
      </c>
      <c r="B103" s="119">
        <v>1</v>
      </c>
      <c r="C103" s="120" t="s">
        <v>28</v>
      </c>
      <c r="D103" s="64" t="s">
        <v>467</v>
      </c>
      <c r="E103" s="120" t="s">
        <v>261</v>
      </c>
      <c r="F103" s="120" t="s">
        <v>465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</row>
    <row r="104" spans="1:56" s="105" customFormat="1" ht="12.75">
      <c r="A104" s="124" t="s">
        <v>22</v>
      </c>
      <c r="B104" s="124">
        <v>1</v>
      </c>
      <c r="C104" s="125" t="s">
        <v>28</v>
      </c>
      <c r="D104" s="64" t="s">
        <v>467</v>
      </c>
      <c r="E104" s="125" t="s">
        <v>259</v>
      </c>
      <c r="F104" s="125" t="s">
        <v>465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</row>
    <row r="105" spans="1:56" s="105" customFormat="1" ht="12.75">
      <c r="A105" s="124" t="s">
        <v>22</v>
      </c>
      <c r="B105" s="124">
        <v>1</v>
      </c>
      <c r="C105" s="125" t="s">
        <v>28</v>
      </c>
      <c r="D105" s="64" t="s">
        <v>467</v>
      </c>
      <c r="E105" s="125" t="s">
        <v>259</v>
      </c>
      <c r="F105" s="125" t="s">
        <v>497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</row>
    <row r="106" spans="1:56" s="105" customFormat="1" ht="12.75">
      <c r="A106" s="124" t="s">
        <v>10</v>
      </c>
      <c r="B106" s="124">
        <v>1</v>
      </c>
      <c r="C106" s="125" t="s">
        <v>292</v>
      </c>
      <c r="D106" s="64" t="s">
        <v>293</v>
      </c>
      <c r="E106" s="125" t="s">
        <v>259</v>
      </c>
      <c r="F106" s="125" t="s">
        <v>291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</row>
    <row r="107" spans="1:56" s="105" customFormat="1" ht="12.75">
      <c r="A107" s="124" t="s">
        <v>7</v>
      </c>
      <c r="B107" s="124">
        <v>1</v>
      </c>
      <c r="C107" s="125" t="s">
        <v>289</v>
      </c>
      <c r="D107" s="64" t="s">
        <v>307</v>
      </c>
      <c r="E107" s="125" t="s">
        <v>259</v>
      </c>
      <c r="F107" s="125" t="s">
        <v>406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</row>
    <row r="108" spans="1:56" s="105" customFormat="1" ht="12.75">
      <c r="A108" s="124" t="s">
        <v>17</v>
      </c>
      <c r="B108" s="124">
        <v>1</v>
      </c>
      <c r="C108" s="125" t="s">
        <v>18</v>
      </c>
      <c r="D108" s="64" t="s">
        <v>307</v>
      </c>
      <c r="E108" s="125" t="s">
        <v>259</v>
      </c>
      <c r="F108" s="125" t="s">
        <v>291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</row>
    <row r="109" spans="1:56" s="105" customFormat="1" ht="12.75">
      <c r="A109" s="119" t="s">
        <v>22</v>
      </c>
      <c r="B109" s="119">
        <v>1</v>
      </c>
      <c r="C109" s="120" t="s">
        <v>23</v>
      </c>
      <c r="D109" s="64" t="s">
        <v>307</v>
      </c>
      <c r="E109" s="120" t="s">
        <v>261</v>
      </c>
      <c r="F109" s="120" t="s">
        <v>339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</row>
    <row r="110" spans="1:56" s="105" customFormat="1" ht="12.75">
      <c r="A110" s="119" t="s">
        <v>22</v>
      </c>
      <c r="B110" s="119">
        <v>1</v>
      </c>
      <c r="C110" s="120" t="s">
        <v>25</v>
      </c>
      <c r="D110" s="64" t="s">
        <v>307</v>
      </c>
      <c r="E110" s="120" t="s">
        <v>261</v>
      </c>
      <c r="F110" s="120" t="s">
        <v>339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</row>
    <row r="111" spans="1:56" s="105" customFormat="1" ht="12.75">
      <c r="A111" s="119" t="s">
        <v>22</v>
      </c>
      <c r="B111" s="119">
        <v>1</v>
      </c>
      <c r="C111" s="120" t="s">
        <v>26</v>
      </c>
      <c r="D111" s="64" t="s">
        <v>307</v>
      </c>
      <c r="E111" s="120" t="s">
        <v>261</v>
      </c>
      <c r="F111" s="120" t="s">
        <v>371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</row>
    <row r="112" spans="1:56" s="105" customFormat="1" ht="12.75">
      <c r="A112" s="122" t="s">
        <v>22</v>
      </c>
      <c r="B112" s="122">
        <v>1</v>
      </c>
      <c r="C112" s="123" t="s">
        <v>26</v>
      </c>
      <c r="D112" s="64" t="s">
        <v>307</v>
      </c>
      <c r="E112" s="123" t="s">
        <v>301</v>
      </c>
      <c r="F112" s="123" t="s">
        <v>339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</row>
    <row r="113" spans="1:56" s="105" customFormat="1" ht="12.75">
      <c r="A113" s="119" t="s">
        <v>22</v>
      </c>
      <c r="B113" s="119">
        <v>1</v>
      </c>
      <c r="C113" s="120" t="s">
        <v>28</v>
      </c>
      <c r="D113" s="64" t="s">
        <v>443</v>
      </c>
      <c r="E113" s="120" t="s">
        <v>261</v>
      </c>
      <c r="F113" s="120" t="s">
        <v>433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</row>
    <row r="114" spans="1:56" s="105" customFormat="1" ht="12.75">
      <c r="A114" s="42" t="s">
        <v>22</v>
      </c>
      <c r="B114" s="42">
        <v>1</v>
      </c>
      <c r="C114" s="121" t="s">
        <v>26</v>
      </c>
      <c r="D114" s="64" t="s">
        <v>480</v>
      </c>
      <c r="E114" s="121" t="s">
        <v>273</v>
      </c>
      <c r="F114" s="121" t="s">
        <v>465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</row>
    <row r="115" spans="1:56" s="105" customFormat="1" ht="12.75">
      <c r="A115" s="124" t="s">
        <v>31</v>
      </c>
      <c r="B115" s="124">
        <v>1</v>
      </c>
      <c r="C115" s="125" t="s">
        <v>278</v>
      </c>
      <c r="D115" s="64" t="s">
        <v>495</v>
      </c>
      <c r="E115" s="125" t="s">
        <v>259</v>
      </c>
      <c r="F115" s="125" t="s">
        <v>465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</row>
    <row r="116" spans="1:56" s="105" customFormat="1" ht="12.75">
      <c r="A116" s="42" t="s">
        <v>22</v>
      </c>
      <c r="B116" s="42">
        <v>1</v>
      </c>
      <c r="C116" s="121" t="s">
        <v>25</v>
      </c>
      <c r="D116" s="64" t="s">
        <v>357</v>
      </c>
      <c r="E116" s="121" t="s">
        <v>273</v>
      </c>
      <c r="F116" s="121" t="s">
        <v>371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</row>
    <row r="117" spans="1:56" s="105" customFormat="1" ht="12.75">
      <c r="A117" s="42" t="s">
        <v>22</v>
      </c>
      <c r="B117" s="42">
        <v>1</v>
      </c>
      <c r="C117" s="121" t="s">
        <v>25</v>
      </c>
      <c r="D117" s="64" t="s">
        <v>357</v>
      </c>
      <c r="E117" s="121" t="s">
        <v>273</v>
      </c>
      <c r="F117" s="121" t="s">
        <v>406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</row>
    <row r="118" spans="1:56" s="105" customFormat="1" ht="12.75">
      <c r="A118" s="42" t="s">
        <v>22</v>
      </c>
      <c r="B118" s="42">
        <v>1</v>
      </c>
      <c r="C118" s="121" t="s">
        <v>28</v>
      </c>
      <c r="D118" s="64" t="s">
        <v>357</v>
      </c>
      <c r="E118" s="121" t="s">
        <v>273</v>
      </c>
      <c r="F118" s="121" t="s">
        <v>339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</row>
    <row r="119" spans="1:56" s="105" customFormat="1" ht="12.75">
      <c r="A119" s="42" t="s">
        <v>22</v>
      </c>
      <c r="B119" s="42">
        <v>1</v>
      </c>
      <c r="C119" s="121" t="s">
        <v>28</v>
      </c>
      <c r="D119" s="64" t="s">
        <v>357</v>
      </c>
      <c r="E119" s="121" t="s">
        <v>273</v>
      </c>
      <c r="F119" s="121" t="s">
        <v>497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</row>
    <row r="120" spans="1:56" s="105" customFormat="1" ht="12.75">
      <c r="A120" s="42" t="s">
        <v>22</v>
      </c>
      <c r="B120" s="42">
        <v>1</v>
      </c>
      <c r="C120" s="121" t="s">
        <v>26</v>
      </c>
      <c r="D120" s="64" t="s">
        <v>388</v>
      </c>
      <c r="E120" s="121" t="s">
        <v>273</v>
      </c>
      <c r="F120" s="121" t="s">
        <v>371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</row>
    <row r="121" spans="1:56" s="105" customFormat="1" ht="12.75">
      <c r="A121" s="42" t="s">
        <v>22</v>
      </c>
      <c r="B121" s="42">
        <v>1</v>
      </c>
      <c r="C121" s="121" t="s">
        <v>26</v>
      </c>
      <c r="D121" s="64" t="s">
        <v>389</v>
      </c>
      <c r="E121" s="121" t="s">
        <v>273</v>
      </c>
      <c r="F121" s="121" t="s">
        <v>371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</row>
    <row r="122" spans="1:56" s="105" customFormat="1" ht="12.75">
      <c r="A122" s="119" t="s">
        <v>22</v>
      </c>
      <c r="B122" s="119">
        <v>1</v>
      </c>
      <c r="C122" s="120" t="s">
        <v>26</v>
      </c>
      <c r="D122" s="64" t="s">
        <v>331</v>
      </c>
      <c r="E122" s="120" t="s">
        <v>261</v>
      </c>
      <c r="F122" s="120" t="s">
        <v>371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</row>
    <row r="123" spans="1:56" s="105" customFormat="1" ht="12.75">
      <c r="A123" s="119" t="s">
        <v>22</v>
      </c>
      <c r="B123" s="119">
        <v>1</v>
      </c>
      <c r="C123" s="120" t="s">
        <v>28</v>
      </c>
      <c r="D123" s="64" t="s">
        <v>331</v>
      </c>
      <c r="E123" s="120" t="s">
        <v>261</v>
      </c>
      <c r="F123" s="120" t="s">
        <v>291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</row>
    <row r="124" spans="1:56" s="105" customFormat="1" ht="12.75">
      <c r="A124" s="119" t="s">
        <v>19</v>
      </c>
      <c r="B124" s="119">
        <v>1</v>
      </c>
      <c r="C124" s="120" t="s">
        <v>20</v>
      </c>
      <c r="D124" s="64" t="s">
        <v>354</v>
      </c>
      <c r="E124" s="120" t="s">
        <v>261</v>
      </c>
      <c r="F124" s="120" t="s">
        <v>339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</row>
    <row r="125" spans="1:56" s="105" customFormat="1" ht="12.75">
      <c r="A125" s="124" t="s">
        <v>19</v>
      </c>
      <c r="B125" s="124">
        <v>1</v>
      </c>
      <c r="C125" s="125" t="s">
        <v>20</v>
      </c>
      <c r="D125" s="64" t="s">
        <v>354</v>
      </c>
      <c r="E125" s="125" t="s">
        <v>259</v>
      </c>
      <c r="F125" s="125" t="s">
        <v>497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</row>
    <row r="126" spans="1:56" s="105" customFormat="1" ht="12.75">
      <c r="A126" s="124" t="s">
        <v>19</v>
      </c>
      <c r="B126" s="124">
        <v>3</v>
      </c>
      <c r="C126" s="125" t="s">
        <v>20</v>
      </c>
      <c r="D126" s="64" t="s">
        <v>354</v>
      </c>
      <c r="E126" s="125" t="s">
        <v>259</v>
      </c>
      <c r="F126" s="125" t="s">
        <v>446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</row>
    <row r="127" spans="1:56" s="105" customFormat="1" ht="12.75">
      <c r="A127" s="122" t="s">
        <v>22</v>
      </c>
      <c r="B127" s="122">
        <v>2</v>
      </c>
      <c r="C127" s="123" t="s">
        <v>26</v>
      </c>
      <c r="D127" s="64" t="s">
        <v>354</v>
      </c>
      <c r="E127" s="123" t="s">
        <v>301</v>
      </c>
      <c r="F127" s="123" t="s">
        <v>339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</row>
    <row r="128" spans="1:56" s="105" customFormat="1" ht="12.75">
      <c r="A128" s="122" t="s">
        <v>22</v>
      </c>
      <c r="B128" s="122">
        <v>1</v>
      </c>
      <c r="C128" s="123" t="s">
        <v>26</v>
      </c>
      <c r="D128" s="64" t="s">
        <v>354</v>
      </c>
      <c r="E128" s="123" t="s">
        <v>301</v>
      </c>
      <c r="F128" s="123" t="s">
        <v>371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</row>
    <row r="129" spans="1:56" s="105" customFormat="1" ht="12.75">
      <c r="A129" s="122" t="s">
        <v>22</v>
      </c>
      <c r="B129" s="122">
        <v>1</v>
      </c>
      <c r="C129" s="123" t="s">
        <v>26</v>
      </c>
      <c r="D129" s="64" t="s">
        <v>354</v>
      </c>
      <c r="E129" s="123" t="s">
        <v>301</v>
      </c>
      <c r="F129" s="123" t="s">
        <v>406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</row>
    <row r="130" spans="1:56" s="105" customFormat="1" ht="12.75">
      <c r="A130" s="119" t="s">
        <v>15</v>
      </c>
      <c r="B130" s="119">
        <v>1</v>
      </c>
      <c r="C130" s="120" t="s">
        <v>16</v>
      </c>
      <c r="D130" s="64" t="s">
        <v>303</v>
      </c>
      <c r="E130" s="120" t="s">
        <v>261</v>
      </c>
      <c r="F130" s="120" t="s">
        <v>291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</row>
    <row r="131" spans="1:56" s="105" customFormat="1" ht="12.75">
      <c r="A131" s="119" t="s">
        <v>15</v>
      </c>
      <c r="B131" s="119">
        <v>1</v>
      </c>
      <c r="C131" s="120" t="s">
        <v>16</v>
      </c>
      <c r="D131" s="64" t="s">
        <v>303</v>
      </c>
      <c r="E131" s="120" t="s">
        <v>261</v>
      </c>
      <c r="F131" s="120" t="s">
        <v>371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</row>
    <row r="132" spans="1:56" s="105" customFormat="1" ht="12.75">
      <c r="A132" s="119" t="s">
        <v>22</v>
      </c>
      <c r="B132" s="119">
        <v>1</v>
      </c>
      <c r="C132" s="120" t="s">
        <v>23</v>
      </c>
      <c r="D132" s="64" t="s">
        <v>303</v>
      </c>
      <c r="E132" s="120" t="s">
        <v>261</v>
      </c>
      <c r="F132" s="120" t="s">
        <v>371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</row>
    <row r="133" spans="1:56" s="105" customFormat="1" ht="12.75">
      <c r="A133" s="119" t="s">
        <v>22</v>
      </c>
      <c r="B133" s="119">
        <v>1</v>
      </c>
      <c r="C133" s="120" t="s">
        <v>23</v>
      </c>
      <c r="D133" s="64" t="s">
        <v>303</v>
      </c>
      <c r="E133" s="120" t="s">
        <v>261</v>
      </c>
      <c r="F133" s="120" t="s">
        <v>465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</row>
    <row r="134" spans="1:56" s="105" customFormat="1" ht="12.75">
      <c r="A134" s="119" t="s">
        <v>22</v>
      </c>
      <c r="B134" s="119">
        <v>1</v>
      </c>
      <c r="C134" s="120" t="s">
        <v>23</v>
      </c>
      <c r="D134" s="64" t="s">
        <v>303</v>
      </c>
      <c r="E134" s="120" t="s">
        <v>261</v>
      </c>
      <c r="F134" s="120" t="s">
        <v>512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</row>
    <row r="135" spans="1:56" s="105" customFormat="1" ht="12.75">
      <c r="A135" s="119" t="s">
        <v>22</v>
      </c>
      <c r="B135" s="119">
        <v>2</v>
      </c>
      <c r="C135" s="120" t="s">
        <v>23</v>
      </c>
      <c r="D135" s="64" t="s">
        <v>513</v>
      </c>
      <c r="E135" s="120" t="s">
        <v>261</v>
      </c>
      <c r="F135" s="120" t="s">
        <v>512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</row>
    <row r="136" spans="1:56" s="105" customFormat="1" ht="12.75">
      <c r="A136" s="119" t="s">
        <v>22</v>
      </c>
      <c r="B136" s="119">
        <v>1</v>
      </c>
      <c r="C136" s="120" t="s">
        <v>25</v>
      </c>
      <c r="D136" s="64" t="s">
        <v>442</v>
      </c>
      <c r="E136" s="120" t="s">
        <v>261</v>
      </c>
      <c r="F136" s="120" t="s">
        <v>433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</row>
    <row r="137" spans="1:56" s="105" customFormat="1" ht="12.75">
      <c r="A137" s="124" t="s">
        <v>31</v>
      </c>
      <c r="B137" s="124">
        <v>1</v>
      </c>
      <c r="C137" s="125" t="s">
        <v>278</v>
      </c>
      <c r="D137" s="64" t="s">
        <v>286</v>
      </c>
      <c r="E137" s="125" t="s">
        <v>259</v>
      </c>
      <c r="F137" s="124" t="s">
        <v>1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</row>
    <row r="138" spans="1:56" s="105" customFormat="1" ht="12.75">
      <c r="A138" s="119" t="s">
        <v>13</v>
      </c>
      <c r="B138" s="119">
        <v>1</v>
      </c>
      <c r="C138" s="120" t="s">
        <v>14</v>
      </c>
      <c r="D138" s="64" t="s">
        <v>349</v>
      </c>
      <c r="E138" s="120" t="s">
        <v>261</v>
      </c>
      <c r="F138" s="120" t="s">
        <v>339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</row>
    <row r="139" spans="1:56" s="105" customFormat="1" ht="12.75">
      <c r="A139" s="124" t="s">
        <v>15</v>
      </c>
      <c r="B139" s="124">
        <v>1</v>
      </c>
      <c r="C139" s="125" t="s">
        <v>16</v>
      </c>
      <c r="D139" s="64" t="s">
        <v>383</v>
      </c>
      <c r="E139" s="125" t="s">
        <v>259</v>
      </c>
      <c r="F139" s="125" t="s">
        <v>406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</row>
    <row r="140" spans="1:56" s="105" customFormat="1" ht="12.75">
      <c r="A140" s="117" t="s">
        <v>17</v>
      </c>
      <c r="B140" s="117">
        <v>3</v>
      </c>
      <c r="C140" s="118" t="s">
        <v>18</v>
      </c>
      <c r="D140" s="64" t="s">
        <v>383</v>
      </c>
      <c r="E140" s="118"/>
      <c r="F140" s="118" t="s">
        <v>371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</row>
    <row r="141" spans="1:56" s="105" customFormat="1" ht="12.75">
      <c r="A141" s="117" t="s">
        <v>17</v>
      </c>
      <c r="B141" s="117">
        <v>2</v>
      </c>
      <c r="C141" s="118" t="s">
        <v>18</v>
      </c>
      <c r="D141" s="64" t="s">
        <v>383</v>
      </c>
      <c r="E141" s="118"/>
      <c r="F141" s="118" t="s">
        <v>406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</row>
    <row r="142" spans="1:56" s="105" customFormat="1" ht="12.75">
      <c r="A142" s="124" t="s">
        <v>15</v>
      </c>
      <c r="B142" s="124">
        <v>3</v>
      </c>
      <c r="C142" s="125" t="s">
        <v>16</v>
      </c>
      <c r="D142" s="64" t="s">
        <v>381</v>
      </c>
      <c r="E142" s="125" t="s">
        <v>259</v>
      </c>
      <c r="F142" s="125" t="s">
        <v>371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</row>
    <row r="143" spans="1:56" s="105" customFormat="1" ht="12.75">
      <c r="A143" s="124" t="s">
        <v>15</v>
      </c>
      <c r="B143" s="124">
        <v>1</v>
      </c>
      <c r="C143" s="125" t="s">
        <v>16</v>
      </c>
      <c r="D143" s="64" t="s">
        <v>381</v>
      </c>
      <c r="E143" s="125" t="s">
        <v>259</v>
      </c>
      <c r="F143" s="125" t="s">
        <v>406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</row>
    <row r="144" spans="1:56" s="105" customFormat="1" ht="12.75">
      <c r="A144" s="124" t="s">
        <v>17</v>
      </c>
      <c r="B144" s="124">
        <v>3</v>
      </c>
      <c r="C144" s="125" t="s">
        <v>18</v>
      </c>
      <c r="D144" s="64" t="s">
        <v>381</v>
      </c>
      <c r="E144" s="125" t="s">
        <v>259</v>
      </c>
      <c r="F144" s="125" t="s">
        <v>371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</row>
    <row r="145" spans="1:56" s="105" customFormat="1" ht="12.75">
      <c r="A145" s="124" t="s">
        <v>17</v>
      </c>
      <c r="B145" s="124">
        <v>3</v>
      </c>
      <c r="C145" s="125" t="s">
        <v>18</v>
      </c>
      <c r="D145" s="64" t="s">
        <v>381</v>
      </c>
      <c r="E145" s="125" t="s">
        <v>259</v>
      </c>
      <c r="F145" s="125" t="s">
        <v>406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</row>
    <row r="146" spans="1:56" s="105" customFormat="1" ht="12.75">
      <c r="A146" s="117" t="s">
        <v>17</v>
      </c>
      <c r="B146" s="117">
        <v>6</v>
      </c>
      <c r="C146" s="118" t="s">
        <v>18</v>
      </c>
      <c r="D146" s="64" t="s">
        <v>381</v>
      </c>
      <c r="E146" s="118"/>
      <c r="F146" s="118" t="s">
        <v>371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</row>
    <row r="147" spans="1:56" s="105" customFormat="1" ht="12.75">
      <c r="A147" s="117" t="s">
        <v>17</v>
      </c>
      <c r="B147" s="117">
        <v>2</v>
      </c>
      <c r="C147" s="118" t="s">
        <v>18</v>
      </c>
      <c r="D147" s="64" t="s">
        <v>381</v>
      </c>
      <c r="E147" s="118"/>
      <c r="F147" s="118" t="s">
        <v>406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</row>
    <row r="148" spans="1:56" s="105" customFormat="1" ht="12.75">
      <c r="A148" s="117" t="s">
        <v>11</v>
      </c>
      <c r="B148" s="117">
        <v>1</v>
      </c>
      <c r="C148" s="118" t="s">
        <v>12</v>
      </c>
      <c r="D148" s="64" t="s">
        <v>376</v>
      </c>
      <c r="E148" s="118"/>
      <c r="F148" s="118" t="s">
        <v>371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</row>
    <row r="149" spans="1:56" s="105" customFormat="1" ht="12.75">
      <c r="A149" s="124" t="s">
        <v>31</v>
      </c>
      <c r="B149" s="124">
        <v>1</v>
      </c>
      <c r="C149" s="125" t="s">
        <v>283</v>
      </c>
      <c r="D149" s="64" t="s">
        <v>368</v>
      </c>
      <c r="E149" s="125" t="s">
        <v>259</v>
      </c>
      <c r="F149" s="125" t="s">
        <v>339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</row>
    <row r="150" spans="1:56" s="105" customFormat="1" ht="12.75">
      <c r="A150" s="117" t="s">
        <v>31</v>
      </c>
      <c r="B150" s="117">
        <v>1</v>
      </c>
      <c r="C150" s="118" t="s">
        <v>283</v>
      </c>
      <c r="D150" s="64" t="s">
        <v>368</v>
      </c>
      <c r="E150" s="118"/>
      <c r="F150" s="118" t="s">
        <v>371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</row>
    <row r="151" spans="1:56" s="105" customFormat="1" ht="12.75">
      <c r="A151" s="117" t="s">
        <v>31</v>
      </c>
      <c r="B151" s="117">
        <v>1</v>
      </c>
      <c r="C151" s="118" t="s">
        <v>283</v>
      </c>
      <c r="D151" s="64" t="s">
        <v>368</v>
      </c>
      <c r="E151" s="118"/>
      <c r="F151" s="118" t="s">
        <v>433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</row>
    <row r="152" spans="1:56" s="105" customFormat="1" ht="12.75">
      <c r="A152" s="117" t="s">
        <v>31</v>
      </c>
      <c r="B152" s="117">
        <v>1</v>
      </c>
      <c r="C152" s="118" t="s">
        <v>283</v>
      </c>
      <c r="D152" s="64" t="s">
        <v>368</v>
      </c>
      <c r="E152" s="118"/>
      <c r="F152" s="118" t="s">
        <v>446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</row>
    <row r="153" spans="1:56" s="105" customFormat="1" ht="12.75">
      <c r="A153" s="119" t="s">
        <v>31</v>
      </c>
      <c r="B153" s="119">
        <v>1</v>
      </c>
      <c r="C153" s="120" t="s">
        <v>12</v>
      </c>
      <c r="D153" s="64" t="s">
        <v>519</v>
      </c>
      <c r="E153" s="120" t="s">
        <v>261</v>
      </c>
      <c r="F153" s="120" t="s">
        <v>512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</row>
    <row r="154" spans="1:56" s="105" customFormat="1" ht="12.75">
      <c r="A154" s="124" t="s">
        <v>11</v>
      </c>
      <c r="B154" s="124">
        <v>1</v>
      </c>
      <c r="C154" s="125" t="s">
        <v>12</v>
      </c>
      <c r="D154" s="64" t="s">
        <v>297</v>
      </c>
      <c r="E154" s="125" t="s">
        <v>259</v>
      </c>
      <c r="F154" s="125" t="s">
        <v>291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</row>
    <row r="155" spans="1:56" s="105" customFormat="1" ht="12.75">
      <c r="A155" s="124" t="s">
        <v>22</v>
      </c>
      <c r="B155" s="124">
        <v>1</v>
      </c>
      <c r="C155" s="125" t="s">
        <v>26</v>
      </c>
      <c r="D155" s="64" t="s">
        <v>487</v>
      </c>
      <c r="E155" s="125" t="s">
        <v>259</v>
      </c>
      <c r="F155" s="125" t="s">
        <v>512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</row>
    <row r="156" spans="1:56" s="105" customFormat="1" ht="12.75">
      <c r="A156" s="124" t="s">
        <v>22</v>
      </c>
      <c r="B156" s="124">
        <v>1</v>
      </c>
      <c r="C156" s="125" t="s">
        <v>27</v>
      </c>
      <c r="D156" s="64" t="s">
        <v>487</v>
      </c>
      <c r="E156" s="125" t="s">
        <v>259</v>
      </c>
      <c r="F156" s="125" t="s">
        <v>465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</row>
    <row r="157" spans="1:56" s="105" customFormat="1" ht="12.75">
      <c r="A157" s="124" t="s">
        <v>22</v>
      </c>
      <c r="B157" s="124">
        <v>1</v>
      </c>
      <c r="C157" s="125" t="s">
        <v>27</v>
      </c>
      <c r="D157" s="64" t="s">
        <v>487</v>
      </c>
      <c r="E157" s="125" t="s">
        <v>259</v>
      </c>
      <c r="F157" s="125" t="s">
        <v>512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</row>
    <row r="158" spans="1:56" s="105" customFormat="1" ht="12.75">
      <c r="A158" s="122" t="s">
        <v>22</v>
      </c>
      <c r="B158" s="122">
        <v>1</v>
      </c>
      <c r="C158" s="123" t="s">
        <v>28</v>
      </c>
      <c r="D158" s="64" t="s">
        <v>507</v>
      </c>
      <c r="E158" s="123" t="s">
        <v>301</v>
      </c>
      <c r="F158" s="123" t="s">
        <v>497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</row>
    <row r="159" spans="1:56" s="105" customFormat="1" ht="12.75">
      <c r="A159" s="119" t="s">
        <v>17</v>
      </c>
      <c r="B159" s="119">
        <v>1</v>
      </c>
      <c r="C159" s="120" t="s">
        <v>18</v>
      </c>
      <c r="D159" s="64" t="s">
        <v>435</v>
      </c>
      <c r="E159" s="120" t="s">
        <v>261</v>
      </c>
      <c r="F159" s="120" t="s">
        <v>433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</row>
    <row r="160" spans="1:56" s="105" customFormat="1" ht="12.75">
      <c r="A160" s="124" t="s">
        <v>15</v>
      </c>
      <c r="B160" s="124">
        <v>3</v>
      </c>
      <c r="C160" s="125" t="s">
        <v>16</v>
      </c>
      <c r="D160" s="64" t="s">
        <v>304</v>
      </c>
      <c r="E160" s="125" t="s">
        <v>259</v>
      </c>
      <c r="F160" s="125" t="s">
        <v>291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</row>
    <row r="161" spans="1:56" s="105" customFormat="1" ht="12.75">
      <c r="A161" s="124" t="s">
        <v>17</v>
      </c>
      <c r="B161" s="124">
        <v>12</v>
      </c>
      <c r="C161" s="125" t="s">
        <v>18</v>
      </c>
      <c r="D161" s="64" t="s">
        <v>304</v>
      </c>
      <c r="E161" s="125" t="s">
        <v>259</v>
      </c>
      <c r="F161" s="125" t="s">
        <v>291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</row>
    <row r="162" spans="1:56" s="105" customFormat="1" ht="12.75">
      <c r="A162" s="124" t="s">
        <v>17</v>
      </c>
      <c r="B162" s="124">
        <v>1</v>
      </c>
      <c r="C162" s="125" t="s">
        <v>18</v>
      </c>
      <c r="D162" s="64" t="s">
        <v>304</v>
      </c>
      <c r="E162" s="125" t="s">
        <v>259</v>
      </c>
      <c r="F162" s="125" t="s">
        <v>339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</row>
    <row r="163" spans="1:56" s="105" customFormat="1" ht="12.75">
      <c r="A163" s="119" t="s">
        <v>11</v>
      </c>
      <c r="B163" s="119">
        <v>1</v>
      </c>
      <c r="C163" s="120" t="s">
        <v>12</v>
      </c>
      <c r="D163" s="64" t="s">
        <v>344</v>
      </c>
      <c r="E163" s="120" t="s">
        <v>261</v>
      </c>
      <c r="F163" s="120" t="s">
        <v>339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</row>
    <row r="164" spans="1:56" s="105" customFormat="1" ht="12.75">
      <c r="A164" s="42" t="s">
        <v>22</v>
      </c>
      <c r="B164" s="42">
        <v>1</v>
      </c>
      <c r="C164" s="121" t="s">
        <v>25</v>
      </c>
      <c r="D164" s="64" t="s">
        <v>355</v>
      </c>
      <c r="E164" s="121" t="s">
        <v>273</v>
      </c>
      <c r="F164" s="121" t="s">
        <v>339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</row>
    <row r="165" spans="1:56" s="105" customFormat="1" ht="12.75">
      <c r="A165" s="117" t="s">
        <v>11</v>
      </c>
      <c r="B165" s="117">
        <v>1</v>
      </c>
      <c r="C165" s="118" t="s">
        <v>12</v>
      </c>
      <c r="D165" s="64" t="s">
        <v>471</v>
      </c>
      <c r="E165" s="118"/>
      <c r="F165" s="118" t="s">
        <v>465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</row>
    <row r="166" spans="1:56" s="105" customFormat="1" ht="12.75">
      <c r="A166" s="124" t="s">
        <v>11</v>
      </c>
      <c r="B166" s="124">
        <v>1</v>
      </c>
      <c r="C166" s="125" t="s">
        <v>12</v>
      </c>
      <c r="D166" s="64" t="s">
        <v>428</v>
      </c>
      <c r="E166" s="125" t="s">
        <v>259</v>
      </c>
      <c r="F166" s="125" t="s">
        <v>446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</row>
    <row r="167" spans="1:56" s="105" customFormat="1" ht="12.75">
      <c r="A167" s="117" t="s">
        <v>11</v>
      </c>
      <c r="B167" s="117">
        <v>1</v>
      </c>
      <c r="C167" s="118" t="s">
        <v>12</v>
      </c>
      <c r="D167" s="64" t="s">
        <v>428</v>
      </c>
      <c r="E167" s="118"/>
      <c r="F167" s="118" t="s">
        <v>465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</row>
    <row r="168" spans="1:56" s="105" customFormat="1" ht="12.75">
      <c r="A168" s="119" t="s">
        <v>22</v>
      </c>
      <c r="B168" s="119">
        <v>2</v>
      </c>
      <c r="C168" s="120" t="s">
        <v>23</v>
      </c>
      <c r="D168" s="64" t="s">
        <v>514</v>
      </c>
      <c r="E168" s="120" t="s">
        <v>261</v>
      </c>
      <c r="F168" s="120" t="s">
        <v>512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</row>
    <row r="169" spans="1:56" s="105" customFormat="1" ht="12.75">
      <c r="A169" s="42" t="s">
        <v>22</v>
      </c>
      <c r="B169" s="42">
        <v>2</v>
      </c>
      <c r="C169" s="121" t="s">
        <v>26</v>
      </c>
      <c r="D169" s="64" t="s">
        <v>438</v>
      </c>
      <c r="E169" s="121" t="s">
        <v>273</v>
      </c>
      <c r="F169" s="121" t="s">
        <v>433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</row>
    <row r="170" spans="1:56" s="105" customFormat="1" ht="12.75">
      <c r="A170" s="124" t="s">
        <v>11</v>
      </c>
      <c r="B170" s="124">
        <v>1</v>
      </c>
      <c r="C170" s="125" t="s">
        <v>345</v>
      </c>
      <c r="D170" s="64" t="s">
        <v>380</v>
      </c>
      <c r="E170" s="125" t="s">
        <v>259</v>
      </c>
      <c r="F170" s="125" t="s">
        <v>371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</row>
    <row r="171" spans="1:56" s="105" customFormat="1" ht="12.75">
      <c r="A171" s="119" t="s">
        <v>19</v>
      </c>
      <c r="B171" s="119">
        <v>1</v>
      </c>
      <c r="C171" s="120" t="s">
        <v>20</v>
      </c>
      <c r="D171" s="64" t="s">
        <v>380</v>
      </c>
      <c r="E171" s="120" t="s">
        <v>261</v>
      </c>
      <c r="F171" s="120" t="s">
        <v>371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</row>
    <row r="172" spans="1:56" s="105" customFormat="1" ht="12.75">
      <c r="A172" s="124" t="s">
        <v>22</v>
      </c>
      <c r="B172" s="124">
        <v>2</v>
      </c>
      <c r="C172" s="125" t="s">
        <v>26</v>
      </c>
      <c r="D172" s="64" t="s">
        <v>380</v>
      </c>
      <c r="E172" s="125" t="s">
        <v>259</v>
      </c>
      <c r="F172" s="125" t="s">
        <v>406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</row>
    <row r="173" spans="1:56" s="105" customFormat="1" ht="12.75">
      <c r="A173" s="124" t="s">
        <v>22</v>
      </c>
      <c r="B173" s="124">
        <v>1</v>
      </c>
      <c r="C173" s="125" t="s">
        <v>25</v>
      </c>
      <c r="D173" s="64" t="s">
        <v>420</v>
      </c>
      <c r="E173" s="125" t="s">
        <v>259</v>
      </c>
      <c r="F173" s="125" t="s">
        <v>406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</row>
    <row r="174" spans="1:56" s="105" customFormat="1" ht="12.75">
      <c r="A174" s="42" t="s">
        <v>22</v>
      </c>
      <c r="B174" s="42">
        <v>1</v>
      </c>
      <c r="C174" s="121" t="s">
        <v>23</v>
      </c>
      <c r="D174" s="64" t="s">
        <v>478</v>
      </c>
      <c r="E174" s="121" t="s">
        <v>273</v>
      </c>
      <c r="F174" s="121" t="s">
        <v>465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</row>
    <row r="175" spans="1:56" s="105" customFormat="1" ht="12.75">
      <c r="A175" s="42" t="s">
        <v>22</v>
      </c>
      <c r="B175" s="42">
        <v>1</v>
      </c>
      <c r="C175" s="121" t="s">
        <v>25</v>
      </c>
      <c r="D175" s="64" t="s">
        <v>478</v>
      </c>
      <c r="E175" s="121" t="s">
        <v>273</v>
      </c>
      <c r="F175" s="121" t="s">
        <v>497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</row>
    <row r="176" spans="1:56" s="105" customFormat="1" ht="12.75">
      <c r="A176" s="42" t="s">
        <v>22</v>
      </c>
      <c r="B176" s="42">
        <v>1</v>
      </c>
      <c r="C176" s="121" t="s">
        <v>26</v>
      </c>
      <c r="D176" s="64" t="s">
        <v>321</v>
      </c>
      <c r="E176" s="121" t="s">
        <v>273</v>
      </c>
      <c r="F176" s="121" t="s">
        <v>291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</row>
    <row r="177" spans="1:56" s="105" customFormat="1" ht="12.75">
      <c r="A177" s="117" t="s">
        <v>31</v>
      </c>
      <c r="B177" s="117">
        <v>1</v>
      </c>
      <c r="C177" s="118" t="s">
        <v>12</v>
      </c>
      <c r="D177" s="64" t="s">
        <v>488</v>
      </c>
      <c r="E177" s="118"/>
      <c r="F177" s="118" t="s">
        <v>465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</row>
    <row r="178" spans="1:56" s="105" customFormat="1" ht="12.75">
      <c r="A178" s="122" t="s">
        <v>19</v>
      </c>
      <c r="B178" s="122">
        <v>1</v>
      </c>
      <c r="C178" s="123" t="s">
        <v>20</v>
      </c>
      <c r="D178" s="64" t="s">
        <v>450</v>
      </c>
      <c r="E178" s="123" t="s">
        <v>301</v>
      </c>
      <c r="F178" s="123" t="s">
        <v>446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</row>
    <row r="179" spans="1:56" s="105" customFormat="1" ht="12.75">
      <c r="A179" s="119" t="s">
        <v>22</v>
      </c>
      <c r="B179" s="119">
        <v>1</v>
      </c>
      <c r="C179" s="120" t="s">
        <v>23</v>
      </c>
      <c r="D179" s="64" t="s">
        <v>393</v>
      </c>
      <c r="E179" s="120" t="s">
        <v>261</v>
      </c>
      <c r="F179" s="120" t="s">
        <v>371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</row>
    <row r="180" spans="1:56" s="105" customFormat="1" ht="12.75">
      <c r="A180" s="119" t="s">
        <v>22</v>
      </c>
      <c r="B180" s="119">
        <v>1</v>
      </c>
      <c r="C180" s="120" t="s">
        <v>27</v>
      </c>
      <c r="D180" s="64" t="s">
        <v>393</v>
      </c>
      <c r="E180" s="120" t="s">
        <v>261</v>
      </c>
      <c r="F180" s="120" t="s">
        <v>465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</row>
    <row r="181" spans="1:56" s="105" customFormat="1" ht="12.75">
      <c r="A181" s="119" t="s">
        <v>22</v>
      </c>
      <c r="B181" s="119">
        <v>1</v>
      </c>
      <c r="C181" s="120" t="s">
        <v>23</v>
      </c>
      <c r="D181" s="64" t="s">
        <v>515</v>
      </c>
      <c r="E181" s="120" t="s">
        <v>261</v>
      </c>
      <c r="F181" s="120" t="s">
        <v>512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</row>
    <row r="182" spans="1:56" s="105" customFormat="1" ht="12.75">
      <c r="A182" s="42" t="s">
        <v>22</v>
      </c>
      <c r="B182" s="42">
        <v>1</v>
      </c>
      <c r="C182" s="121" t="s">
        <v>26</v>
      </c>
      <c r="D182" s="64" t="s">
        <v>481</v>
      </c>
      <c r="E182" s="121" t="s">
        <v>273</v>
      </c>
      <c r="F182" s="121" t="s">
        <v>465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</row>
    <row r="183" spans="1:56" s="105" customFormat="1" ht="12.75">
      <c r="A183" s="117" t="s">
        <v>11</v>
      </c>
      <c r="B183" s="117">
        <v>1</v>
      </c>
      <c r="C183" s="118" t="s">
        <v>265</v>
      </c>
      <c r="D183" s="64" t="s">
        <v>379</v>
      </c>
      <c r="E183" s="118"/>
      <c r="F183" s="118" t="s">
        <v>371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</row>
    <row r="184" spans="1:56" s="105" customFormat="1" ht="12.75">
      <c r="A184" s="119" t="s">
        <v>22</v>
      </c>
      <c r="B184" s="119">
        <v>1</v>
      </c>
      <c r="C184" s="120" t="s">
        <v>27</v>
      </c>
      <c r="D184" s="64" t="s">
        <v>329</v>
      </c>
      <c r="E184" s="120" t="s">
        <v>261</v>
      </c>
      <c r="F184" s="120" t="s">
        <v>291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</row>
    <row r="185" spans="1:56" s="105" customFormat="1" ht="12.75">
      <c r="A185" s="119" t="s">
        <v>22</v>
      </c>
      <c r="B185" s="119">
        <v>1</v>
      </c>
      <c r="C185" s="120" t="s">
        <v>27</v>
      </c>
      <c r="D185" s="64" t="s">
        <v>329</v>
      </c>
      <c r="E185" s="120" t="s">
        <v>261</v>
      </c>
      <c r="F185" s="120" t="s">
        <v>406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</row>
    <row r="186" spans="1:56" s="105" customFormat="1" ht="12.75">
      <c r="A186" s="124" t="s">
        <v>22</v>
      </c>
      <c r="B186" s="124">
        <v>1</v>
      </c>
      <c r="C186" s="125" t="s">
        <v>26</v>
      </c>
      <c r="D186" s="64" t="s">
        <v>444</v>
      </c>
      <c r="E186" s="125" t="s">
        <v>259</v>
      </c>
      <c r="F186" s="125" t="s">
        <v>433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</row>
    <row r="187" spans="1:56" s="105" customFormat="1" ht="12.75">
      <c r="A187" s="124" t="s">
        <v>22</v>
      </c>
      <c r="B187" s="124">
        <v>1</v>
      </c>
      <c r="C187" s="125" t="s">
        <v>28</v>
      </c>
      <c r="D187" s="64" t="s">
        <v>444</v>
      </c>
      <c r="E187" s="125" t="s">
        <v>259</v>
      </c>
      <c r="F187" s="125" t="s">
        <v>433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</row>
    <row r="188" spans="1:56" s="105" customFormat="1" ht="12.75">
      <c r="A188" s="119" t="s">
        <v>22</v>
      </c>
      <c r="B188" s="119">
        <v>1</v>
      </c>
      <c r="C188" s="120" t="s">
        <v>25</v>
      </c>
      <c r="D188" s="64" t="s">
        <v>455</v>
      </c>
      <c r="E188" s="120" t="s">
        <v>261</v>
      </c>
      <c r="F188" s="120" t="s">
        <v>446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</row>
    <row r="189" spans="1:56" s="105" customFormat="1" ht="12.75">
      <c r="A189" s="119" t="s">
        <v>22</v>
      </c>
      <c r="B189" s="119">
        <v>1</v>
      </c>
      <c r="C189" s="120" t="s">
        <v>23</v>
      </c>
      <c r="D189" s="64" t="s">
        <v>414</v>
      </c>
      <c r="E189" s="120" t="s">
        <v>261</v>
      </c>
      <c r="F189" s="120" t="s">
        <v>406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</row>
    <row r="190" spans="1:56" s="105" customFormat="1" ht="12.75">
      <c r="A190" s="124" t="s">
        <v>22</v>
      </c>
      <c r="B190" s="124">
        <v>1</v>
      </c>
      <c r="C190" s="125" t="s">
        <v>23</v>
      </c>
      <c r="D190" s="64" t="s">
        <v>399</v>
      </c>
      <c r="E190" s="125" t="s">
        <v>259</v>
      </c>
      <c r="F190" s="125" t="s">
        <v>371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</row>
    <row r="191" spans="1:56" s="105" customFormat="1" ht="12.75">
      <c r="A191" s="119" t="s">
        <v>22</v>
      </c>
      <c r="B191" s="119">
        <v>1</v>
      </c>
      <c r="C191" s="120" t="s">
        <v>28</v>
      </c>
      <c r="D191" s="64" t="s">
        <v>398</v>
      </c>
      <c r="E191" s="120" t="s">
        <v>261</v>
      </c>
      <c r="F191" s="120" t="s">
        <v>371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</row>
    <row r="192" spans="1:56" s="105" customFormat="1" ht="12.75">
      <c r="A192" s="124" t="s">
        <v>22</v>
      </c>
      <c r="B192" s="124">
        <v>1</v>
      </c>
      <c r="C192" s="125" t="s">
        <v>28</v>
      </c>
      <c r="D192" s="64" t="s">
        <v>506</v>
      </c>
      <c r="E192" s="125" t="s">
        <v>259</v>
      </c>
      <c r="F192" s="125" t="s">
        <v>497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</row>
    <row r="193" spans="1:56" s="105" customFormat="1" ht="12.75">
      <c r="A193" s="124" t="s">
        <v>10</v>
      </c>
      <c r="B193" s="124">
        <v>1</v>
      </c>
      <c r="C193" s="125" t="s">
        <v>373</v>
      </c>
      <c r="D193" s="64" t="s">
        <v>407</v>
      </c>
      <c r="E193" s="125" t="s">
        <v>259</v>
      </c>
      <c r="F193" s="125" t="s">
        <v>406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</row>
    <row r="194" spans="1:56" s="105" customFormat="1" ht="12.75">
      <c r="A194" s="119" t="s">
        <v>7</v>
      </c>
      <c r="B194" s="119">
        <v>1</v>
      </c>
      <c r="C194" s="120" t="s">
        <v>289</v>
      </c>
      <c r="D194" s="64" t="s">
        <v>290</v>
      </c>
      <c r="E194" s="120" t="s">
        <v>261</v>
      </c>
      <c r="F194" s="120" t="s">
        <v>339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</row>
    <row r="195" spans="1:56" s="105" customFormat="1" ht="12.75">
      <c r="A195" s="124" t="s">
        <v>7</v>
      </c>
      <c r="B195" s="124">
        <v>3</v>
      </c>
      <c r="C195" s="125" t="s">
        <v>289</v>
      </c>
      <c r="D195" s="64" t="s">
        <v>290</v>
      </c>
      <c r="E195" s="125" t="s">
        <v>259</v>
      </c>
      <c r="F195" s="125" t="s">
        <v>291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</row>
    <row r="196" spans="1:56" s="105" customFormat="1" ht="12.75">
      <c r="A196" s="124" t="s">
        <v>7</v>
      </c>
      <c r="B196" s="124">
        <v>1</v>
      </c>
      <c r="C196" s="125" t="s">
        <v>289</v>
      </c>
      <c r="D196" s="64" t="s">
        <v>290</v>
      </c>
      <c r="E196" s="125" t="s">
        <v>259</v>
      </c>
      <c r="F196" s="125" t="s">
        <v>465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</row>
    <row r="197" spans="1:56" s="105" customFormat="1" ht="12.75">
      <c r="A197" s="124" t="s">
        <v>7</v>
      </c>
      <c r="B197" s="124">
        <v>2</v>
      </c>
      <c r="C197" s="125" t="s">
        <v>289</v>
      </c>
      <c r="D197" s="64" t="s">
        <v>290</v>
      </c>
      <c r="E197" s="125" t="s">
        <v>259</v>
      </c>
      <c r="F197" s="125" t="s">
        <v>497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</row>
    <row r="198" spans="1:56" s="105" customFormat="1" ht="12.75">
      <c r="A198" s="117" t="s">
        <v>7</v>
      </c>
      <c r="B198" s="117">
        <v>1</v>
      </c>
      <c r="C198" s="118" t="s">
        <v>289</v>
      </c>
      <c r="D198" s="64" t="s">
        <v>290</v>
      </c>
      <c r="E198" s="118"/>
      <c r="F198" s="118" t="s">
        <v>406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</row>
    <row r="199" spans="1:56" s="105" customFormat="1" ht="12.75">
      <c r="A199" s="124" t="s">
        <v>7</v>
      </c>
      <c r="B199" s="124">
        <v>1</v>
      </c>
      <c r="C199" s="125" t="s">
        <v>289</v>
      </c>
      <c r="D199" s="64" t="s">
        <v>370</v>
      </c>
      <c r="E199" s="125" t="s">
        <v>259</v>
      </c>
      <c r="F199" s="125" t="s">
        <v>371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</row>
    <row r="200" spans="1:56" s="105" customFormat="1" ht="12.75">
      <c r="A200" s="124" t="s">
        <v>7</v>
      </c>
      <c r="B200" s="124">
        <v>1</v>
      </c>
      <c r="C200" s="125" t="s">
        <v>289</v>
      </c>
      <c r="D200" s="64" t="s">
        <v>370</v>
      </c>
      <c r="E200" s="125" t="s">
        <v>259</v>
      </c>
      <c r="F200" s="125" t="s">
        <v>446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</row>
    <row r="201" spans="1:56" s="105" customFormat="1" ht="12.75">
      <c r="A201" s="117" t="s">
        <v>15</v>
      </c>
      <c r="B201" s="117">
        <v>1</v>
      </c>
      <c r="C201" s="118" t="s">
        <v>16</v>
      </c>
      <c r="D201" s="64" t="s">
        <v>476</v>
      </c>
      <c r="E201" s="118"/>
      <c r="F201" s="118" t="s">
        <v>465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</row>
    <row r="202" spans="1:56" s="105" customFormat="1" ht="12.75">
      <c r="A202" s="119" t="s">
        <v>22</v>
      </c>
      <c r="B202" s="119">
        <v>2</v>
      </c>
      <c r="C202" s="120" t="s">
        <v>26</v>
      </c>
      <c r="D202" s="64" t="s">
        <v>483</v>
      </c>
      <c r="E202" s="120" t="s">
        <v>261</v>
      </c>
      <c r="F202" s="120" t="s">
        <v>465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</row>
    <row r="203" spans="1:56" s="105" customFormat="1" ht="12.75">
      <c r="A203" s="124" t="s">
        <v>22</v>
      </c>
      <c r="B203" s="124">
        <v>1</v>
      </c>
      <c r="C203" s="125" t="s">
        <v>26</v>
      </c>
      <c r="D203" s="64" t="s">
        <v>401</v>
      </c>
      <c r="E203" s="125" t="s">
        <v>259</v>
      </c>
      <c r="F203" s="125" t="s">
        <v>371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</row>
    <row r="204" spans="1:56" s="105" customFormat="1" ht="12.75">
      <c r="A204" s="119" t="s">
        <v>22</v>
      </c>
      <c r="B204" s="119">
        <v>1</v>
      </c>
      <c r="C204" s="120" t="s">
        <v>23</v>
      </c>
      <c r="D204" s="64" t="s">
        <v>440</v>
      </c>
      <c r="E204" s="120" t="s">
        <v>261</v>
      </c>
      <c r="F204" s="120" t="s">
        <v>433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</row>
    <row r="205" spans="1:56" s="105" customFormat="1" ht="12.75">
      <c r="A205" s="42" t="s">
        <v>15</v>
      </c>
      <c r="B205" s="42">
        <v>1</v>
      </c>
      <c r="C205" s="121" t="s">
        <v>16</v>
      </c>
      <c r="D205" s="64" t="s">
        <v>302</v>
      </c>
      <c r="E205" s="121" t="s">
        <v>273</v>
      </c>
      <c r="F205" s="121" t="s">
        <v>291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</row>
    <row r="206" spans="1:56" s="105" customFormat="1" ht="12.75">
      <c r="A206" s="119" t="s">
        <v>17</v>
      </c>
      <c r="B206" s="119">
        <v>1</v>
      </c>
      <c r="C206" s="120" t="s">
        <v>18</v>
      </c>
      <c r="D206" s="64" t="s">
        <v>351</v>
      </c>
      <c r="E206" s="120" t="s">
        <v>261</v>
      </c>
      <c r="F206" s="120" t="s">
        <v>339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</row>
    <row r="207" spans="1:56" s="105" customFormat="1" ht="12.75">
      <c r="A207" s="119" t="s">
        <v>22</v>
      </c>
      <c r="B207" s="119">
        <v>1</v>
      </c>
      <c r="C207" s="120" t="s">
        <v>23</v>
      </c>
      <c r="D207" s="64" t="s">
        <v>351</v>
      </c>
      <c r="E207" s="120" t="s">
        <v>261</v>
      </c>
      <c r="F207" s="120" t="s">
        <v>339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</row>
    <row r="208" spans="1:56" s="105" customFormat="1" ht="12.75">
      <c r="A208" s="119" t="s">
        <v>22</v>
      </c>
      <c r="B208" s="119">
        <v>1</v>
      </c>
      <c r="C208" s="120" t="s">
        <v>27</v>
      </c>
      <c r="D208" s="64" t="s">
        <v>351</v>
      </c>
      <c r="E208" s="120" t="s">
        <v>261</v>
      </c>
      <c r="F208" s="120" t="s">
        <v>497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</row>
    <row r="209" spans="1:56" s="105" customFormat="1" ht="12.75">
      <c r="A209" s="119" t="s">
        <v>22</v>
      </c>
      <c r="B209" s="119">
        <v>1</v>
      </c>
      <c r="C209" s="120" t="s">
        <v>27</v>
      </c>
      <c r="D209" s="64" t="s">
        <v>351</v>
      </c>
      <c r="E209" s="120" t="s">
        <v>261</v>
      </c>
      <c r="F209" s="120" t="s">
        <v>512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</row>
    <row r="210" spans="1:56" s="105" customFormat="1" ht="12.75">
      <c r="A210" s="124" t="s">
        <v>17</v>
      </c>
      <c r="B210" s="124">
        <v>1</v>
      </c>
      <c r="C210" s="125" t="s">
        <v>18</v>
      </c>
      <c r="D210" s="64" t="s">
        <v>287</v>
      </c>
      <c r="E210" s="125" t="s">
        <v>259</v>
      </c>
      <c r="F210" s="125" t="s">
        <v>371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</row>
    <row r="211" spans="1:56" s="105" customFormat="1" ht="12.75">
      <c r="A211" s="124" t="s">
        <v>31</v>
      </c>
      <c r="B211" s="124">
        <v>1</v>
      </c>
      <c r="C211" s="125" t="s">
        <v>278</v>
      </c>
      <c r="D211" s="64" t="s">
        <v>287</v>
      </c>
      <c r="E211" s="125" t="s">
        <v>259</v>
      </c>
      <c r="F211" s="124" t="s">
        <v>1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</row>
    <row r="212" spans="1:56" s="105" customFormat="1" ht="12.75">
      <c r="A212" s="119" t="s">
        <v>22</v>
      </c>
      <c r="B212" s="119">
        <v>1</v>
      </c>
      <c r="C212" s="120" t="s">
        <v>26</v>
      </c>
      <c r="D212" s="64" t="s">
        <v>327</v>
      </c>
      <c r="E212" s="120" t="s">
        <v>261</v>
      </c>
      <c r="F212" s="120" t="s">
        <v>291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</row>
    <row r="213" spans="1:56" s="105" customFormat="1" ht="12.75">
      <c r="A213" s="119" t="s">
        <v>22</v>
      </c>
      <c r="B213" s="119">
        <v>1</v>
      </c>
      <c r="C213" s="120" t="s">
        <v>26</v>
      </c>
      <c r="D213" s="64" t="s">
        <v>327</v>
      </c>
      <c r="E213" s="120" t="s">
        <v>261</v>
      </c>
      <c r="F213" s="120" t="s">
        <v>465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</row>
    <row r="214" spans="1:56" s="105" customFormat="1" ht="12.75">
      <c r="A214" s="119" t="s">
        <v>22</v>
      </c>
      <c r="B214" s="119">
        <v>1</v>
      </c>
      <c r="C214" s="120" t="s">
        <v>26</v>
      </c>
      <c r="D214" s="64" t="s">
        <v>395</v>
      </c>
      <c r="E214" s="120" t="s">
        <v>261</v>
      </c>
      <c r="F214" s="120" t="s">
        <v>371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</row>
    <row r="215" spans="1:56" s="105" customFormat="1" ht="12.75">
      <c r="A215" s="119" t="s">
        <v>22</v>
      </c>
      <c r="B215" s="119">
        <v>2</v>
      </c>
      <c r="C215" s="120" t="s">
        <v>26</v>
      </c>
      <c r="D215" s="64" t="s">
        <v>395</v>
      </c>
      <c r="E215" s="120" t="s">
        <v>261</v>
      </c>
      <c r="F215" s="120" t="s">
        <v>465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</row>
    <row r="216" spans="1:56" s="105" customFormat="1" ht="12.75">
      <c r="A216" s="124" t="s">
        <v>31</v>
      </c>
      <c r="B216" s="124">
        <v>1</v>
      </c>
      <c r="C216" s="125" t="s">
        <v>12</v>
      </c>
      <c r="D216" s="64" t="s">
        <v>494</v>
      </c>
      <c r="E216" s="125" t="s">
        <v>259</v>
      </c>
      <c r="F216" s="125" t="s">
        <v>465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</row>
    <row r="217" spans="1:56" s="105" customFormat="1" ht="12.75">
      <c r="A217" s="42" t="s">
        <v>22</v>
      </c>
      <c r="B217" s="42">
        <v>1</v>
      </c>
      <c r="C217" s="121" t="s">
        <v>26</v>
      </c>
      <c r="D217" s="64" t="s">
        <v>453</v>
      </c>
      <c r="E217" s="121" t="s">
        <v>273</v>
      </c>
      <c r="F217" s="121" t="s">
        <v>446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</row>
    <row r="218" spans="1:56" s="105" customFormat="1" ht="12.75">
      <c r="A218" s="117" t="s">
        <v>11</v>
      </c>
      <c r="B218" s="117">
        <v>1</v>
      </c>
      <c r="C218" s="118" t="s">
        <v>12</v>
      </c>
      <c r="D218" s="64" t="s">
        <v>425</v>
      </c>
      <c r="E218" s="118"/>
      <c r="F218" s="118" t="s">
        <v>497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</row>
    <row r="219" spans="1:56" s="105" customFormat="1" ht="12.75">
      <c r="A219" s="117" t="s">
        <v>31</v>
      </c>
      <c r="B219" s="117">
        <v>1</v>
      </c>
      <c r="C219" s="118" t="s">
        <v>12</v>
      </c>
      <c r="D219" s="64" t="s">
        <v>425</v>
      </c>
      <c r="E219" s="118"/>
      <c r="F219" s="118" t="s">
        <v>406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</row>
    <row r="220" spans="1:56" s="105" customFormat="1" ht="12.75">
      <c r="A220" s="117" t="s">
        <v>8</v>
      </c>
      <c r="B220" s="117">
        <v>1</v>
      </c>
      <c r="C220" s="118" t="s">
        <v>9</v>
      </c>
      <c r="D220" s="64" t="s">
        <v>372</v>
      </c>
      <c r="E220" s="118"/>
      <c r="F220" s="118" t="s">
        <v>371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</row>
    <row r="221" spans="1:56" s="105" customFormat="1" ht="12.75">
      <c r="A221" s="117" t="s">
        <v>17</v>
      </c>
      <c r="B221" s="117">
        <v>1</v>
      </c>
      <c r="C221" s="118" t="s">
        <v>18</v>
      </c>
      <c r="D221" s="64" t="s">
        <v>372</v>
      </c>
      <c r="E221" s="118"/>
      <c r="F221" s="118" t="s">
        <v>371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</row>
    <row r="222" spans="1:56" s="106" customFormat="1" ht="12.75">
      <c r="A222" s="117" t="s">
        <v>7</v>
      </c>
      <c r="B222" s="117">
        <v>1</v>
      </c>
      <c r="C222" s="118" t="s">
        <v>289</v>
      </c>
      <c r="D222" s="64" t="s">
        <v>511</v>
      </c>
      <c r="E222" s="118"/>
      <c r="F222" s="118" t="s">
        <v>512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</row>
    <row r="223" spans="1:56" s="106" customFormat="1" ht="12.75">
      <c r="A223" s="119" t="s">
        <v>22</v>
      </c>
      <c r="B223" s="119">
        <v>1</v>
      </c>
      <c r="C223" s="120" t="s">
        <v>25</v>
      </c>
      <c r="D223" s="64" t="s">
        <v>274</v>
      </c>
      <c r="E223" s="120" t="s">
        <v>261</v>
      </c>
      <c r="F223" s="119" t="s">
        <v>1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</row>
    <row r="224" spans="1:56" s="106" customFormat="1" ht="12.75">
      <c r="A224" s="42" t="s">
        <v>22</v>
      </c>
      <c r="B224" s="42">
        <v>1</v>
      </c>
      <c r="C224" s="121" t="s">
        <v>24</v>
      </c>
      <c r="D224" s="64" t="s">
        <v>319</v>
      </c>
      <c r="E224" s="121" t="s">
        <v>273</v>
      </c>
      <c r="F224" s="121" t="s">
        <v>291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</row>
    <row r="225" spans="1:56" s="106" customFormat="1" ht="12.75">
      <c r="A225" s="42" t="s">
        <v>22</v>
      </c>
      <c r="B225" s="42">
        <v>1</v>
      </c>
      <c r="C225" s="121" t="s">
        <v>26</v>
      </c>
      <c r="D225" s="64" t="s">
        <v>322</v>
      </c>
      <c r="E225" s="121" t="s">
        <v>273</v>
      </c>
      <c r="F225" s="121" t="s">
        <v>291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</row>
    <row r="226" spans="1:56" s="106" customFormat="1" ht="12.75">
      <c r="A226" s="42" t="s">
        <v>22</v>
      </c>
      <c r="B226" s="42">
        <v>1</v>
      </c>
      <c r="C226" s="121" t="s">
        <v>28</v>
      </c>
      <c r="D226" s="64" t="s">
        <v>323</v>
      </c>
      <c r="E226" s="121" t="s">
        <v>273</v>
      </c>
      <c r="F226" s="121" t="s">
        <v>291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</row>
    <row r="227" spans="1:56" s="106" customFormat="1" ht="12.75">
      <c r="A227" s="119" t="s">
        <v>22</v>
      </c>
      <c r="B227" s="119">
        <v>4</v>
      </c>
      <c r="C227" s="120" t="s">
        <v>26</v>
      </c>
      <c r="D227" s="64" t="s">
        <v>396</v>
      </c>
      <c r="E227" s="120" t="s">
        <v>261</v>
      </c>
      <c r="F227" s="120" t="s">
        <v>371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</row>
    <row r="228" spans="1:56" s="106" customFormat="1" ht="12.75">
      <c r="A228" s="119" t="s">
        <v>22</v>
      </c>
      <c r="B228" s="119">
        <v>1</v>
      </c>
      <c r="C228" s="120" t="s">
        <v>26</v>
      </c>
      <c r="D228" s="64" t="s">
        <v>396</v>
      </c>
      <c r="E228" s="120" t="s">
        <v>261</v>
      </c>
      <c r="F228" s="120" t="s">
        <v>406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</row>
    <row r="229" spans="1:56" s="106" customFormat="1" ht="12.75">
      <c r="A229" s="117" t="s">
        <v>31</v>
      </c>
      <c r="B229" s="117">
        <v>1</v>
      </c>
      <c r="C229" s="118" t="s">
        <v>12</v>
      </c>
      <c r="D229" s="64" t="s">
        <v>489</v>
      </c>
      <c r="E229" s="118"/>
      <c r="F229" s="118" t="s">
        <v>465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</row>
    <row r="230" spans="1:56" s="106" customFormat="1" ht="12.75">
      <c r="A230" s="42" t="s">
        <v>22</v>
      </c>
      <c r="B230" s="42">
        <v>1</v>
      </c>
      <c r="C230" s="121" t="s">
        <v>26</v>
      </c>
      <c r="D230" s="64" t="s">
        <v>454</v>
      </c>
      <c r="E230" s="121" t="s">
        <v>273</v>
      </c>
      <c r="F230" s="121" t="s">
        <v>446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</row>
    <row r="231" spans="1:56" s="106" customFormat="1" ht="12.75">
      <c r="A231" s="122" t="s">
        <v>22</v>
      </c>
      <c r="B231" s="122">
        <v>1</v>
      </c>
      <c r="C231" s="123" t="s">
        <v>25</v>
      </c>
      <c r="D231" s="64" t="s">
        <v>364</v>
      </c>
      <c r="E231" s="123" t="s">
        <v>301</v>
      </c>
      <c r="F231" s="123" t="s">
        <v>339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</row>
    <row r="232" spans="1:56" s="106" customFormat="1" ht="12.75">
      <c r="A232" s="119" t="s">
        <v>31</v>
      </c>
      <c r="B232" s="119">
        <v>1</v>
      </c>
      <c r="C232" s="120" t="s">
        <v>12</v>
      </c>
      <c r="D232" s="64" t="s">
        <v>509</v>
      </c>
      <c r="E232" s="120" t="s">
        <v>261</v>
      </c>
      <c r="F232" s="120" t="s">
        <v>497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</row>
    <row r="233" spans="1:56" s="106" customFormat="1" ht="12.75">
      <c r="A233" s="124" t="s">
        <v>22</v>
      </c>
      <c r="B233" s="124">
        <v>1</v>
      </c>
      <c r="C233" s="125" t="s">
        <v>25</v>
      </c>
      <c r="D233" s="64" t="s">
        <v>361</v>
      </c>
      <c r="E233" s="125" t="s">
        <v>259</v>
      </c>
      <c r="F233" s="125" t="s">
        <v>339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</row>
    <row r="234" spans="1:56" s="106" customFormat="1" ht="12.75">
      <c r="A234" s="124" t="s">
        <v>22</v>
      </c>
      <c r="B234" s="124">
        <v>1</v>
      </c>
      <c r="C234" s="125" t="s">
        <v>25</v>
      </c>
      <c r="D234" s="64" t="s">
        <v>361</v>
      </c>
      <c r="E234" s="125" t="s">
        <v>259</v>
      </c>
      <c r="F234" s="125" t="s">
        <v>465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</row>
    <row r="235" spans="1:56" s="106" customFormat="1" ht="12.75">
      <c r="A235" s="124" t="s">
        <v>22</v>
      </c>
      <c r="B235" s="124">
        <v>1</v>
      </c>
      <c r="C235" s="125" t="s">
        <v>26</v>
      </c>
      <c r="D235" s="64" t="s">
        <v>361</v>
      </c>
      <c r="E235" s="125" t="s">
        <v>259</v>
      </c>
      <c r="F235" s="125" t="s">
        <v>406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</row>
    <row r="236" spans="1:56" s="106" customFormat="1" ht="12.75">
      <c r="A236" s="124" t="s">
        <v>22</v>
      </c>
      <c r="B236" s="124">
        <v>3</v>
      </c>
      <c r="C236" s="125" t="s">
        <v>26</v>
      </c>
      <c r="D236" s="64" t="s">
        <v>361</v>
      </c>
      <c r="E236" s="125" t="s">
        <v>259</v>
      </c>
      <c r="F236" s="125" t="s">
        <v>465</v>
      </c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</row>
    <row r="237" spans="1:56" s="106" customFormat="1" ht="12.75">
      <c r="A237" s="124" t="s">
        <v>22</v>
      </c>
      <c r="B237" s="124">
        <v>1</v>
      </c>
      <c r="C237" s="125" t="s">
        <v>26</v>
      </c>
      <c r="D237" s="64" t="s">
        <v>361</v>
      </c>
      <c r="E237" s="125" t="s">
        <v>259</v>
      </c>
      <c r="F237" s="125" t="s">
        <v>446</v>
      </c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</row>
    <row r="238" spans="1:56" s="106" customFormat="1" ht="12.75">
      <c r="A238" s="117" t="s">
        <v>11</v>
      </c>
      <c r="B238" s="117">
        <v>1</v>
      </c>
      <c r="C238" s="118" t="s">
        <v>12</v>
      </c>
      <c r="D238" s="64" t="s">
        <v>337</v>
      </c>
      <c r="E238" s="118"/>
      <c r="F238" s="118" t="s">
        <v>406</v>
      </c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</row>
    <row r="239" spans="1:56" s="106" customFormat="1" ht="12.75">
      <c r="A239" s="119" t="s">
        <v>31</v>
      </c>
      <c r="B239" s="119">
        <v>1</v>
      </c>
      <c r="C239" s="120" t="s">
        <v>12</v>
      </c>
      <c r="D239" s="64" t="s">
        <v>337</v>
      </c>
      <c r="E239" s="120" t="s">
        <v>261</v>
      </c>
      <c r="F239" s="120" t="s">
        <v>291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</row>
    <row r="240" spans="1:56" s="106" customFormat="1" ht="12.75">
      <c r="A240" s="119" t="s">
        <v>31</v>
      </c>
      <c r="B240" s="119">
        <v>1</v>
      </c>
      <c r="C240" s="120" t="s">
        <v>12</v>
      </c>
      <c r="D240" s="64" t="s">
        <v>337</v>
      </c>
      <c r="E240" s="120" t="s">
        <v>261</v>
      </c>
      <c r="F240" s="120" t="s">
        <v>406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</row>
    <row r="241" spans="1:56" s="106" customFormat="1" ht="12.75">
      <c r="A241" s="119" t="s">
        <v>10</v>
      </c>
      <c r="B241" s="119">
        <v>1</v>
      </c>
      <c r="C241" s="120" t="s">
        <v>340</v>
      </c>
      <c r="D241" s="64" t="s">
        <v>341</v>
      </c>
      <c r="E241" s="120" t="s">
        <v>261</v>
      </c>
      <c r="F241" s="120" t="s">
        <v>339</v>
      </c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</row>
    <row r="242" spans="1:56" s="106" customFormat="1" ht="12.75">
      <c r="A242" s="117" t="s">
        <v>11</v>
      </c>
      <c r="B242" s="117">
        <v>1</v>
      </c>
      <c r="C242" s="118" t="s">
        <v>12</v>
      </c>
      <c r="D242" s="64" t="s">
        <v>490</v>
      </c>
      <c r="E242" s="118"/>
      <c r="F242" s="118" t="s">
        <v>497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</row>
    <row r="243" spans="1:56" s="106" customFormat="1" ht="12.75">
      <c r="A243" s="117" t="s">
        <v>31</v>
      </c>
      <c r="B243" s="117">
        <v>1</v>
      </c>
      <c r="C243" s="118" t="s">
        <v>12</v>
      </c>
      <c r="D243" s="64" t="s">
        <v>490</v>
      </c>
      <c r="E243" s="118"/>
      <c r="F243" s="118" t="s">
        <v>465</v>
      </c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</row>
    <row r="244" spans="1:56" s="106" customFormat="1" ht="12.75">
      <c r="A244" s="117" t="s">
        <v>11</v>
      </c>
      <c r="B244" s="117">
        <v>1</v>
      </c>
      <c r="C244" s="118" t="s">
        <v>12</v>
      </c>
      <c r="D244" s="64" t="s">
        <v>434</v>
      </c>
      <c r="E244" s="118"/>
      <c r="F244" s="118" t="s">
        <v>433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</row>
    <row r="245" spans="1:56" s="106" customFormat="1" ht="12.75">
      <c r="A245" s="124" t="s">
        <v>31</v>
      </c>
      <c r="B245" s="124">
        <v>1</v>
      </c>
      <c r="C245" s="125" t="s">
        <v>12</v>
      </c>
      <c r="D245" s="64" t="s">
        <v>434</v>
      </c>
      <c r="E245" s="125" t="s">
        <v>259</v>
      </c>
      <c r="F245" s="125" t="s">
        <v>433</v>
      </c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</row>
    <row r="246" spans="1:56" s="106" customFormat="1" ht="12.75">
      <c r="A246" s="124" t="s">
        <v>31</v>
      </c>
      <c r="B246" s="124">
        <v>1</v>
      </c>
      <c r="C246" s="125" t="s">
        <v>12</v>
      </c>
      <c r="D246" s="64" t="s">
        <v>280</v>
      </c>
      <c r="E246" s="125" t="s">
        <v>259</v>
      </c>
      <c r="F246" s="124" t="s">
        <v>1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</row>
    <row r="247" spans="1:56" s="106" customFormat="1" ht="12.75">
      <c r="A247" s="119" t="s">
        <v>10</v>
      </c>
      <c r="B247" s="119">
        <v>1</v>
      </c>
      <c r="C247" s="120" t="s">
        <v>292</v>
      </c>
      <c r="D247" s="64" t="s">
        <v>326</v>
      </c>
      <c r="E247" s="120" t="s">
        <v>261</v>
      </c>
      <c r="F247" s="120" t="s">
        <v>465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</row>
    <row r="248" spans="1:56" s="106" customFormat="1" ht="12.75">
      <c r="A248" s="119" t="s">
        <v>10</v>
      </c>
      <c r="B248" s="119">
        <v>2</v>
      </c>
      <c r="C248" s="120" t="s">
        <v>498</v>
      </c>
      <c r="D248" s="64" t="s">
        <v>326</v>
      </c>
      <c r="E248" s="120" t="s">
        <v>261</v>
      </c>
      <c r="F248" s="120" t="s">
        <v>497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</row>
    <row r="249" spans="1:56" s="106" customFormat="1" ht="12.75">
      <c r="A249" s="119" t="s">
        <v>10</v>
      </c>
      <c r="B249" s="119">
        <v>1</v>
      </c>
      <c r="C249" s="120" t="s">
        <v>373</v>
      </c>
      <c r="D249" s="64" t="s">
        <v>326</v>
      </c>
      <c r="E249" s="120" t="s">
        <v>261</v>
      </c>
      <c r="F249" s="120" t="s">
        <v>371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</row>
    <row r="250" spans="1:56" s="106" customFormat="1" ht="12.75">
      <c r="A250" s="119" t="s">
        <v>10</v>
      </c>
      <c r="B250" s="119">
        <v>1</v>
      </c>
      <c r="C250" s="120" t="s">
        <v>340</v>
      </c>
      <c r="D250" s="64" t="s">
        <v>326</v>
      </c>
      <c r="E250" s="120" t="s">
        <v>261</v>
      </c>
      <c r="F250" s="120" t="s">
        <v>497</v>
      </c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</row>
    <row r="251" spans="1:56" s="106" customFormat="1" ht="12.75">
      <c r="A251" s="119" t="s">
        <v>22</v>
      </c>
      <c r="B251" s="119">
        <v>1</v>
      </c>
      <c r="C251" s="120" t="s">
        <v>23</v>
      </c>
      <c r="D251" s="64" t="s">
        <v>326</v>
      </c>
      <c r="E251" s="120" t="s">
        <v>261</v>
      </c>
      <c r="F251" s="120" t="s">
        <v>291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</row>
    <row r="252" spans="1:56" s="106" customFormat="1" ht="12.75">
      <c r="A252" s="119" t="s">
        <v>22</v>
      </c>
      <c r="B252" s="119">
        <v>1</v>
      </c>
      <c r="C252" s="120" t="s">
        <v>25</v>
      </c>
      <c r="D252" s="64" t="s">
        <v>415</v>
      </c>
      <c r="E252" s="120" t="s">
        <v>261</v>
      </c>
      <c r="F252" s="120" t="s">
        <v>406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</row>
    <row r="253" spans="1:56" s="106" customFormat="1" ht="12.75">
      <c r="A253" s="122" t="s">
        <v>22</v>
      </c>
      <c r="B253" s="122">
        <v>1</v>
      </c>
      <c r="C253" s="123" t="s">
        <v>25</v>
      </c>
      <c r="D253" s="64" t="s">
        <v>415</v>
      </c>
      <c r="E253" s="123" t="s">
        <v>301</v>
      </c>
      <c r="F253" s="123" t="s">
        <v>406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</row>
    <row r="254" spans="1:56" s="106" customFormat="1" ht="12.75">
      <c r="A254" s="42" t="s">
        <v>22</v>
      </c>
      <c r="B254" s="42">
        <v>1</v>
      </c>
      <c r="C254" s="121" t="s">
        <v>26</v>
      </c>
      <c r="D254" s="64" t="s">
        <v>390</v>
      </c>
      <c r="E254" s="121" t="s">
        <v>273</v>
      </c>
      <c r="F254" s="121" t="s">
        <v>371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</row>
    <row r="255" spans="1:56" s="106" customFormat="1" ht="12.75">
      <c r="A255" s="117" t="s">
        <v>17</v>
      </c>
      <c r="B255" s="117">
        <v>1</v>
      </c>
      <c r="C255" s="118" t="s">
        <v>18</v>
      </c>
      <c r="D255" s="64" t="s">
        <v>449</v>
      </c>
      <c r="E255" s="118"/>
      <c r="F255" s="118" t="s">
        <v>446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</row>
    <row r="256" spans="1:56" s="106" customFormat="1" ht="12.75">
      <c r="A256" s="124" t="s">
        <v>17</v>
      </c>
      <c r="B256" s="124">
        <v>2</v>
      </c>
      <c r="C256" s="125" t="s">
        <v>18</v>
      </c>
      <c r="D256" s="64" t="s">
        <v>268</v>
      </c>
      <c r="E256" s="125" t="s">
        <v>259</v>
      </c>
      <c r="F256" s="124" t="s">
        <v>1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</row>
    <row r="257" spans="1:56" s="106" customFormat="1" ht="12.75">
      <c r="A257" s="42" t="s">
        <v>31</v>
      </c>
      <c r="B257" s="42">
        <v>1</v>
      </c>
      <c r="C257" s="121" t="s">
        <v>278</v>
      </c>
      <c r="D257" s="64" t="s">
        <v>279</v>
      </c>
      <c r="E257" s="121" t="s">
        <v>273</v>
      </c>
      <c r="F257" s="42" t="s">
        <v>1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</row>
    <row r="258" spans="1:56" s="106" customFormat="1" ht="12.75">
      <c r="A258" s="124" t="s">
        <v>29</v>
      </c>
      <c r="B258" s="124">
        <v>1</v>
      </c>
      <c r="C258" s="125" t="s">
        <v>187</v>
      </c>
      <c r="D258" s="64" t="s">
        <v>277</v>
      </c>
      <c r="E258" s="125" t="s">
        <v>259</v>
      </c>
      <c r="F258" s="124" t="s">
        <v>1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</row>
    <row r="259" spans="1:56" s="106" customFormat="1" ht="12.75">
      <c r="A259" s="124" t="s">
        <v>11</v>
      </c>
      <c r="B259" s="124">
        <v>1</v>
      </c>
      <c r="C259" s="125" t="s">
        <v>12</v>
      </c>
      <c r="D259" s="64" t="s">
        <v>298</v>
      </c>
      <c r="E259" s="125" t="s">
        <v>259</v>
      </c>
      <c r="F259" s="125" t="s">
        <v>291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</row>
    <row r="260" spans="1:56" s="106" customFormat="1" ht="12.75">
      <c r="A260" s="117" t="s">
        <v>11</v>
      </c>
      <c r="B260" s="117">
        <v>4</v>
      </c>
      <c r="C260" s="118" t="s">
        <v>12</v>
      </c>
      <c r="D260" s="64" t="s">
        <v>298</v>
      </c>
      <c r="E260" s="118"/>
      <c r="F260" s="118" t="s">
        <v>465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</row>
    <row r="261" spans="1:56" s="106" customFormat="1" ht="12.75">
      <c r="A261" s="117" t="s">
        <v>11</v>
      </c>
      <c r="B261" s="117">
        <v>2</v>
      </c>
      <c r="C261" s="118" t="s">
        <v>12</v>
      </c>
      <c r="D261" s="64" t="s">
        <v>298</v>
      </c>
      <c r="E261" s="118"/>
      <c r="F261" s="118" t="s">
        <v>446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</row>
    <row r="262" spans="1:56" s="106" customFormat="1" ht="12.75">
      <c r="A262" s="117" t="s">
        <v>11</v>
      </c>
      <c r="B262" s="117">
        <v>1</v>
      </c>
      <c r="C262" s="118" t="s">
        <v>283</v>
      </c>
      <c r="D262" s="64" t="s">
        <v>298</v>
      </c>
      <c r="E262" s="118"/>
      <c r="F262" s="118" t="s">
        <v>446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</row>
    <row r="263" spans="1:56" s="106" customFormat="1" ht="12.75">
      <c r="A263" s="119" t="s">
        <v>31</v>
      </c>
      <c r="B263" s="119">
        <v>1</v>
      </c>
      <c r="C263" s="120" t="s">
        <v>12</v>
      </c>
      <c r="D263" s="64" t="s">
        <v>298</v>
      </c>
      <c r="E263" s="120" t="s">
        <v>261</v>
      </c>
      <c r="F263" s="120" t="s">
        <v>497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</row>
    <row r="264" spans="1:56" s="106" customFormat="1" ht="12.75">
      <c r="A264" s="119" t="s">
        <v>31</v>
      </c>
      <c r="B264" s="119">
        <v>1</v>
      </c>
      <c r="C264" s="120" t="s">
        <v>283</v>
      </c>
      <c r="D264" s="64" t="s">
        <v>298</v>
      </c>
      <c r="E264" s="120" t="s">
        <v>261</v>
      </c>
      <c r="F264" s="120" t="s">
        <v>339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</row>
    <row r="265" spans="1:56" s="106" customFormat="1" ht="12.75">
      <c r="A265" s="117" t="s">
        <v>31</v>
      </c>
      <c r="B265" s="117">
        <v>1</v>
      </c>
      <c r="C265" s="118" t="s">
        <v>283</v>
      </c>
      <c r="D265" s="64" t="s">
        <v>298</v>
      </c>
      <c r="E265" s="118"/>
      <c r="F265" s="118" t="s">
        <v>497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</row>
    <row r="266" spans="1:56" s="106" customFormat="1" ht="12.75">
      <c r="A266" s="119" t="s">
        <v>11</v>
      </c>
      <c r="B266" s="119">
        <v>1</v>
      </c>
      <c r="C266" s="120" t="s">
        <v>12</v>
      </c>
      <c r="D266" s="64" t="s">
        <v>474</v>
      </c>
      <c r="E266" s="120" t="s">
        <v>261</v>
      </c>
      <c r="F266" s="120" t="s">
        <v>465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</row>
    <row r="267" spans="1:56" s="106" customFormat="1" ht="12.75">
      <c r="A267" s="124" t="s">
        <v>11</v>
      </c>
      <c r="B267" s="124">
        <v>1</v>
      </c>
      <c r="C267" s="125" t="s">
        <v>12</v>
      </c>
      <c r="D267" s="64" t="s">
        <v>474</v>
      </c>
      <c r="E267" s="125" t="s">
        <v>259</v>
      </c>
      <c r="F267" s="125" t="s">
        <v>465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</row>
    <row r="268" spans="1:56" s="106" customFormat="1" ht="12.75">
      <c r="A268" s="124" t="s">
        <v>75</v>
      </c>
      <c r="B268" s="124">
        <v>1</v>
      </c>
      <c r="C268" s="125" t="s">
        <v>257</v>
      </c>
      <c r="D268" s="64" t="s">
        <v>258</v>
      </c>
      <c r="E268" s="125" t="s">
        <v>259</v>
      </c>
      <c r="F268" s="124" t="s">
        <v>1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</row>
    <row r="269" spans="1:56" s="106" customFormat="1" ht="12.75">
      <c r="A269" s="124" t="s">
        <v>22</v>
      </c>
      <c r="B269" s="124">
        <v>1</v>
      </c>
      <c r="C269" s="125" t="s">
        <v>23</v>
      </c>
      <c r="D269" s="64" t="s">
        <v>362</v>
      </c>
      <c r="E269" s="125" t="s">
        <v>259</v>
      </c>
      <c r="F269" s="125" t="s">
        <v>465</v>
      </c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</row>
    <row r="270" spans="1:56" s="106" customFormat="1" ht="12.75">
      <c r="A270" s="119" t="s">
        <v>22</v>
      </c>
      <c r="B270" s="119">
        <v>1</v>
      </c>
      <c r="C270" s="120" t="s">
        <v>26</v>
      </c>
      <c r="D270" s="64" t="s">
        <v>362</v>
      </c>
      <c r="E270" s="120" t="s">
        <v>261</v>
      </c>
      <c r="F270" s="120" t="s">
        <v>465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</row>
    <row r="271" spans="1:56" s="106" customFormat="1" ht="12.75">
      <c r="A271" s="124" t="s">
        <v>22</v>
      </c>
      <c r="B271" s="124">
        <v>1</v>
      </c>
      <c r="C271" s="125" t="s">
        <v>26</v>
      </c>
      <c r="D271" s="64" t="s">
        <v>362</v>
      </c>
      <c r="E271" s="125" t="s">
        <v>259</v>
      </c>
      <c r="F271" s="125" t="s">
        <v>339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</row>
    <row r="272" spans="1:56" s="106" customFormat="1" ht="12.75">
      <c r="A272" s="124" t="s">
        <v>22</v>
      </c>
      <c r="B272" s="124">
        <v>3</v>
      </c>
      <c r="C272" s="125" t="s">
        <v>26</v>
      </c>
      <c r="D272" s="64" t="s">
        <v>362</v>
      </c>
      <c r="E272" s="125" t="s">
        <v>259</v>
      </c>
      <c r="F272" s="125" t="s">
        <v>465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</row>
    <row r="273" spans="1:56" s="106" customFormat="1" ht="12.75">
      <c r="A273" s="124" t="s">
        <v>22</v>
      </c>
      <c r="B273" s="124">
        <v>1</v>
      </c>
      <c r="C273" s="125" t="s">
        <v>26</v>
      </c>
      <c r="D273" s="64" t="s">
        <v>362</v>
      </c>
      <c r="E273" s="125" t="s">
        <v>259</v>
      </c>
      <c r="F273" s="125" t="s">
        <v>497</v>
      </c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</row>
    <row r="274" spans="1:56" s="106" customFormat="1" ht="12.75">
      <c r="A274" s="124" t="s">
        <v>22</v>
      </c>
      <c r="B274" s="124">
        <v>1</v>
      </c>
      <c r="C274" s="125" t="s">
        <v>27</v>
      </c>
      <c r="D274" s="64" t="s">
        <v>362</v>
      </c>
      <c r="E274" s="125" t="s">
        <v>259</v>
      </c>
      <c r="F274" s="125" t="s">
        <v>465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</row>
    <row r="275" spans="1:56" s="106" customFormat="1" ht="12.75">
      <c r="A275" s="124" t="s">
        <v>22</v>
      </c>
      <c r="B275" s="124">
        <v>1</v>
      </c>
      <c r="C275" s="125" t="s">
        <v>27</v>
      </c>
      <c r="D275" s="64" t="s">
        <v>362</v>
      </c>
      <c r="E275" s="125" t="s">
        <v>259</v>
      </c>
      <c r="F275" s="125" t="s">
        <v>512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</row>
    <row r="276" spans="1:56" s="106" customFormat="1" ht="12.75">
      <c r="A276" s="42" t="s">
        <v>22</v>
      </c>
      <c r="B276" s="42">
        <v>1</v>
      </c>
      <c r="C276" s="121" t="s">
        <v>23</v>
      </c>
      <c r="D276" s="64" t="s">
        <v>387</v>
      </c>
      <c r="E276" s="121" t="s">
        <v>273</v>
      </c>
      <c r="F276" s="121" t="s">
        <v>371</v>
      </c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</row>
    <row r="277" spans="1:56" s="106" customFormat="1" ht="12.75">
      <c r="A277" s="42" t="s">
        <v>22</v>
      </c>
      <c r="B277" s="42">
        <v>1</v>
      </c>
      <c r="C277" s="121" t="s">
        <v>26</v>
      </c>
      <c r="D277" s="64" t="s">
        <v>387</v>
      </c>
      <c r="E277" s="121" t="s">
        <v>273</v>
      </c>
      <c r="F277" s="121" t="s">
        <v>371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</row>
    <row r="278" spans="1:56" s="106" customFormat="1" ht="12.75">
      <c r="A278" s="42" t="s">
        <v>22</v>
      </c>
      <c r="B278" s="42">
        <v>2</v>
      </c>
      <c r="C278" s="121" t="s">
        <v>26</v>
      </c>
      <c r="D278" s="64" t="s">
        <v>387</v>
      </c>
      <c r="E278" s="121" t="s">
        <v>273</v>
      </c>
      <c r="F278" s="121" t="s">
        <v>406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</row>
    <row r="279" spans="1:56" s="106" customFormat="1" ht="12.75">
      <c r="A279" s="119" t="s">
        <v>22</v>
      </c>
      <c r="B279" s="119">
        <v>1</v>
      </c>
      <c r="C279" s="120" t="s">
        <v>26</v>
      </c>
      <c r="D279" s="64" t="s">
        <v>328</v>
      </c>
      <c r="E279" s="120" t="s">
        <v>261</v>
      </c>
      <c r="F279" s="120" t="s">
        <v>291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</row>
    <row r="280" spans="1:56" s="106" customFormat="1" ht="12.75">
      <c r="A280" s="42" t="s">
        <v>22</v>
      </c>
      <c r="B280" s="42">
        <v>1</v>
      </c>
      <c r="C280" s="121" t="s">
        <v>26</v>
      </c>
      <c r="D280" s="64" t="s">
        <v>391</v>
      </c>
      <c r="E280" s="121" t="s">
        <v>273</v>
      </c>
      <c r="F280" s="121" t="s">
        <v>371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</row>
    <row r="281" spans="1:56" s="106" customFormat="1" ht="12.75">
      <c r="A281" s="119" t="s">
        <v>31</v>
      </c>
      <c r="B281" s="119">
        <v>1</v>
      </c>
      <c r="C281" s="120" t="s">
        <v>12</v>
      </c>
      <c r="D281" s="64" t="s">
        <v>338</v>
      </c>
      <c r="E281" s="120" t="s">
        <v>261</v>
      </c>
      <c r="F281" s="120" t="s">
        <v>291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</row>
    <row r="282" spans="1:56" s="106" customFormat="1" ht="12.75">
      <c r="A282" s="124" t="s">
        <v>75</v>
      </c>
      <c r="B282" s="124">
        <v>1</v>
      </c>
      <c r="C282" s="125" t="s">
        <v>257</v>
      </c>
      <c r="D282" s="64" t="s">
        <v>294</v>
      </c>
      <c r="E282" s="125" t="s">
        <v>259</v>
      </c>
      <c r="F282" s="125" t="s">
        <v>291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</row>
    <row r="283" spans="1:56" s="106" customFormat="1" ht="12.75">
      <c r="A283" s="124" t="s">
        <v>15</v>
      </c>
      <c r="B283" s="124">
        <v>1</v>
      </c>
      <c r="C283" s="125" t="s">
        <v>16</v>
      </c>
      <c r="D283" s="64" t="s">
        <v>352</v>
      </c>
      <c r="E283" s="125" t="s">
        <v>259</v>
      </c>
      <c r="F283" s="125" t="s">
        <v>446</v>
      </c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</row>
    <row r="284" spans="1:56" s="106" customFormat="1" ht="12.75">
      <c r="A284" s="119" t="s">
        <v>17</v>
      </c>
      <c r="B284" s="119">
        <v>1</v>
      </c>
      <c r="C284" s="120" t="s">
        <v>18</v>
      </c>
      <c r="D284" s="64" t="s">
        <v>352</v>
      </c>
      <c r="E284" s="120" t="s">
        <v>261</v>
      </c>
      <c r="F284" s="120" t="s">
        <v>465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</row>
    <row r="285" spans="1:56" s="106" customFormat="1" ht="12.75">
      <c r="A285" s="124" t="s">
        <v>17</v>
      </c>
      <c r="B285" s="124">
        <v>2</v>
      </c>
      <c r="C285" s="125" t="s">
        <v>18</v>
      </c>
      <c r="D285" s="64" t="s">
        <v>352</v>
      </c>
      <c r="E285" s="125" t="s">
        <v>259</v>
      </c>
      <c r="F285" s="125" t="s">
        <v>339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</row>
    <row r="286" spans="1:56" s="106" customFormat="1" ht="12.75">
      <c r="A286" s="117" t="s">
        <v>17</v>
      </c>
      <c r="B286" s="117">
        <v>2</v>
      </c>
      <c r="C286" s="118" t="s">
        <v>18</v>
      </c>
      <c r="D286" s="64" t="s">
        <v>352</v>
      </c>
      <c r="E286" s="118"/>
      <c r="F286" s="118" t="s">
        <v>465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</row>
    <row r="287" spans="1:56" s="106" customFormat="1" ht="12.75">
      <c r="A287" s="119" t="s">
        <v>22</v>
      </c>
      <c r="B287" s="119">
        <v>1</v>
      </c>
      <c r="C287" s="120" t="s">
        <v>26</v>
      </c>
      <c r="D287" s="64" t="s">
        <v>484</v>
      </c>
      <c r="E287" s="120" t="s">
        <v>261</v>
      </c>
      <c r="F287" s="120" t="s">
        <v>465</v>
      </c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</row>
    <row r="288" spans="1:56" s="106" customFormat="1" ht="12.75">
      <c r="A288" s="119" t="s">
        <v>22</v>
      </c>
      <c r="B288" s="119">
        <v>2</v>
      </c>
      <c r="C288" s="120" t="s">
        <v>26</v>
      </c>
      <c r="D288" s="64" t="s">
        <v>416</v>
      </c>
      <c r="E288" s="120" t="s">
        <v>261</v>
      </c>
      <c r="F288" s="120" t="s">
        <v>406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</row>
    <row r="289" spans="1:56" s="106" customFormat="1" ht="12.75">
      <c r="A289" s="119" t="s">
        <v>22</v>
      </c>
      <c r="B289" s="119">
        <v>1</v>
      </c>
      <c r="C289" s="120" t="s">
        <v>23</v>
      </c>
      <c r="D289" s="64" t="s">
        <v>360</v>
      </c>
      <c r="E289" s="120" t="s">
        <v>261</v>
      </c>
      <c r="F289" s="120" t="s">
        <v>465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</row>
    <row r="290" spans="1:56" s="106" customFormat="1" ht="12.75">
      <c r="A290" s="124" t="s">
        <v>22</v>
      </c>
      <c r="B290" s="124">
        <v>1</v>
      </c>
      <c r="C290" s="125" t="s">
        <v>23</v>
      </c>
      <c r="D290" s="64" t="s">
        <v>360</v>
      </c>
      <c r="E290" s="125" t="s">
        <v>259</v>
      </c>
      <c r="F290" s="125" t="s">
        <v>339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</row>
    <row r="291" spans="1:56" s="106" customFormat="1" ht="12.75">
      <c r="A291" s="119" t="s">
        <v>22</v>
      </c>
      <c r="B291" s="119">
        <v>1</v>
      </c>
      <c r="C291" s="120" t="s">
        <v>27</v>
      </c>
      <c r="D291" s="64" t="s">
        <v>360</v>
      </c>
      <c r="E291" s="120" t="s">
        <v>261</v>
      </c>
      <c r="F291" s="120" t="s">
        <v>465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</row>
    <row r="292" spans="1:56" s="106" customFormat="1" ht="12.75">
      <c r="A292" s="124" t="s">
        <v>22</v>
      </c>
      <c r="B292" s="124">
        <v>1</v>
      </c>
      <c r="C292" s="125" t="s">
        <v>27</v>
      </c>
      <c r="D292" s="64" t="s">
        <v>360</v>
      </c>
      <c r="E292" s="125" t="s">
        <v>259</v>
      </c>
      <c r="F292" s="125" t="s">
        <v>339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</row>
    <row r="293" spans="1:56" s="106" customFormat="1" ht="12.75">
      <c r="A293" s="124" t="s">
        <v>22</v>
      </c>
      <c r="B293" s="124">
        <v>2</v>
      </c>
      <c r="C293" s="125" t="s">
        <v>27</v>
      </c>
      <c r="D293" s="64" t="s">
        <v>360</v>
      </c>
      <c r="E293" s="125" t="s">
        <v>259</v>
      </c>
      <c r="F293" s="125" t="s">
        <v>371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</row>
    <row r="294" spans="1:56" s="106" customFormat="1" ht="12.75">
      <c r="A294" s="124" t="s">
        <v>22</v>
      </c>
      <c r="B294" s="124">
        <v>1</v>
      </c>
      <c r="C294" s="125" t="s">
        <v>25</v>
      </c>
      <c r="D294" s="64" t="s">
        <v>421</v>
      </c>
      <c r="E294" s="125" t="s">
        <v>259</v>
      </c>
      <c r="F294" s="125" t="s">
        <v>406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</row>
    <row r="295" spans="1:56" s="106" customFormat="1" ht="12.75">
      <c r="A295" s="119" t="s">
        <v>29</v>
      </c>
      <c r="B295" s="119">
        <v>1</v>
      </c>
      <c r="C295" s="120" t="s">
        <v>187</v>
      </c>
      <c r="D295" s="64" t="s">
        <v>424</v>
      </c>
      <c r="E295" s="120" t="s">
        <v>261</v>
      </c>
      <c r="F295" s="120" t="s">
        <v>406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</row>
    <row r="296" spans="1:56" s="106" customFormat="1" ht="12.75">
      <c r="A296" s="117" t="s">
        <v>31</v>
      </c>
      <c r="B296" s="117">
        <v>1</v>
      </c>
      <c r="C296" s="118" t="s">
        <v>278</v>
      </c>
      <c r="D296" s="64" t="s">
        <v>492</v>
      </c>
      <c r="E296" s="118"/>
      <c r="F296" s="118" t="s">
        <v>465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</row>
    <row r="297" spans="1:56" s="106" customFormat="1" ht="12.75">
      <c r="A297" s="42" t="s">
        <v>11</v>
      </c>
      <c r="B297" s="42">
        <v>1</v>
      </c>
      <c r="C297" s="121" t="s">
        <v>12</v>
      </c>
      <c r="D297" s="64" t="s">
        <v>342</v>
      </c>
      <c r="E297" s="121" t="s">
        <v>273</v>
      </c>
      <c r="F297" s="121" t="s">
        <v>339</v>
      </c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</row>
    <row r="298" spans="1:56" s="106" customFormat="1" ht="12.75">
      <c r="A298" s="124" t="s">
        <v>15</v>
      </c>
      <c r="B298" s="124">
        <v>1</v>
      </c>
      <c r="C298" s="125" t="s">
        <v>16</v>
      </c>
      <c r="D298" s="64" t="s">
        <v>305</v>
      </c>
      <c r="E298" s="125" t="s">
        <v>259</v>
      </c>
      <c r="F298" s="125" t="s">
        <v>291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</row>
    <row r="299" spans="1:56" s="106" customFormat="1" ht="12.75">
      <c r="A299" s="119" t="s">
        <v>22</v>
      </c>
      <c r="B299" s="119">
        <v>1</v>
      </c>
      <c r="C299" s="120" t="s">
        <v>26</v>
      </c>
      <c r="D299" s="64" t="s">
        <v>305</v>
      </c>
      <c r="E299" s="120" t="s">
        <v>261</v>
      </c>
      <c r="F299" s="120" t="s">
        <v>339</v>
      </c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</row>
    <row r="300" spans="1:56" s="106" customFormat="1" ht="12.75">
      <c r="A300" s="119" t="s">
        <v>22</v>
      </c>
      <c r="B300" s="119">
        <v>1</v>
      </c>
      <c r="C300" s="120" t="s">
        <v>23</v>
      </c>
      <c r="D300" s="64" t="s">
        <v>359</v>
      </c>
      <c r="E300" s="120" t="s">
        <v>261</v>
      </c>
      <c r="F300" s="120" t="s">
        <v>465</v>
      </c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</row>
    <row r="301" spans="1:56" s="106" customFormat="1" ht="12.75">
      <c r="A301" s="119" t="s">
        <v>22</v>
      </c>
      <c r="B301" s="119">
        <v>1</v>
      </c>
      <c r="C301" s="120" t="s">
        <v>26</v>
      </c>
      <c r="D301" s="64" t="s">
        <v>359</v>
      </c>
      <c r="E301" s="120" t="s">
        <v>261</v>
      </c>
      <c r="F301" s="120" t="s">
        <v>339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</row>
    <row r="302" spans="1:56" s="106" customFormat="1" ht="12.75">
      <c r="A302" s="119" t="s">
        <v>22</v>
      </c>
      <c r="B302" s="119">
        <v>1</v>
      </c>
      <c r="C302" s="120" t="s">
        <v>26</v>
      </c>
      <c r="D302" s="64" t="s">
        <v>359</v>
      </c>
      <c r="E302" s="120" t="s">
        <v>261</v>
      </c>
      <c r="F302" s="120" t="s">
        <v>465</v>
      </c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</row>
    <row r="303" spans="1:56" s="106" customFormat="1" ht="12.75">
      <c r="A303" s="119" t="s">
        <v>22</v>
      </c>
      <c r="B303" s="119">
        <v>1</v>
      </c>
      <c r="C303" s="120" t="s">
        <v>26</v>
      </c>
      <c r="D303" s="64" t="s">
        <v>359</v>
      </c>
      <c r="E303" s="120" t="s">
        <v>261</v>
      </c>
      <c r="F303" s="120" t="s">
        <v>512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</row>
    <row r="304" spans="1:56" s="106" customFormat="1" ht="12.75">
      <c r="A304" s="42" t="s">
        <v>22</v>
      </c>
      <c r="B304" s="42">
        <v>1</v>
      </c>
      <c r="C304" s="121" t="s">
        <v>25</v>
      </c>
      <c r="D304" s="64" t="s">
        <v>423</v>
      </c>
      <c r="E304" s="121" t="s">
        <v>273</v>
      </c>
      <c r="F304" s="121" t="s">
        <v>497</v>
      </c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</row>
    <row r="305" spans="1:56" s="106" customFormat="1" ht="12.75">
      <c r="A305" s="42" t="s">
        <v>22</v>
      </c>
      <c r="B305" s="42">
        <v>1</v>
      </c>
      <c r="C305" s="121" t="s">
        <v>25</v>
      </c>
      <c r="D305" s="64" t="s">
        <v>423</v>
      </c>
      <c r="E305" s="121" t="s">
        <v>273</v>
      </c>
      <c r="F305" s="121" t="s">
        <v>446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</row>
    <row r="306" spans="1:56" s="106" customFormat="1" ht="12.75">
      <c r="A306" s="42" t="s">
        <v>22</v>
      </c>
      <c r="B306" s="42">
        <v>1</v>
      </c>
      <c r="C306" s="121" t="s">
        <v>26</v>
      </c>
      <c r="D306" s="64" t="s">
        <v>423</v>
      </c>
      <c r="E306" s="121" t="s">
        <v>273</v>
      </c>
      <c r="F306" s="121" t="s">
        <v>433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</row>
    <row r="307" spans="1:56" s="106" customFormat="1" ht="12.75">
      <c r="A307" s="122" t="s">
        <v>22</v>
      </c>
      <c r="B307" s="122">
        <v>1</v>
      </c>
      <c r="C307" s="123" t="s">
        <v>26</v>
      </c>
      <c r="D307" s="64" t="s">
        <v>423</v>
      </c>
      <c r="E307" s="123" t="s">
        <v>301</v>
      </c>
      <c r="F307" s="123" t="s">
        <v>406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</row>
    <row r="308" spans="1:56" s="106" customFormat="1" ht="12.75">
      <c r="A308" s="119" t="s">
        <v>22</v>
      </c>
      <c r="B308" s="119">
        <v>1</v>
      </c>
      <c r="C308" s="120" t="s">
        <v>26</v>
      </c>
      <c r="D308" s="64" t="s">
        <v>335</v>
      </c>
      <c r="E308" s="120" t="s">
        <v>261</v>
      </c>
      <c r="F308" s="120" t="s">
        <v>465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</row>
    <row r="309" spans="1:56" s="106" customFormat="1" ht="12.75">
      <c r="A309" s="119" t="s">
        <v>29</v>
      </c>
      <c r="B309" s="119">
        <v>1</v>
      </c>
      <c r="C309" s="120" t="s">
        <v>188</v>
      </c>
      <c r="D309" s="64" t="s">
        <v>335</v>
      </c>
      <c r="E309" s="120" t="s">
        <v>261</v>
      </c>
      <c r="F309" s="120" t="s">
        <v>291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</row>
    <row r="310" spans="1:56" s="106" customFormat="1" ht="12.75">
      <c r="A310" s="117" t="s">
        <v>8</v>
      </c>
      <c r="B310" s="117">
        <v>1</v>
      </c>
      <c r="C310" s="118" t="s">
        <v>9</v>
      </c>
      <c r="D310" s="64" t="s">
        <v>377</v>
      </c>
      <c r="E310" s="118"/>
      <c r="F310" s="118" t="s">
        <v>465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</row>
    <row r="311" spans="1:56" s="106" customFormat="1" ht="12.75">
      <c r="A311" s="124" t="s">
        <v>11</v>
      </c>
      <c r="B311" s="124">
        <v>1</v>
      </c>
      <c r="C311" s="125" t="s">
        <v>12</v>
      </c>
      <c r="D311" s="64" t="s">
        <v>377</v>
      </c>
      <c r="E311" s="125" t="s">
        <v>259</v>
      </c>
      <c r="F311" s="125" t="s">
        <v>406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</row>
    <row r="312" spans="1:56" s="106" customFormat="1" ht="12.75">
      <c r="A312" s="124" t="s">
        <v>11</v>
      </c>
      <c r="B312" s="124">
        <v>1</v>
      </c>
      <c r="C312" s="125" t="s">
        <v>12</v>
      </c>
      <c r="D312" s="64" t="s">
        <v>377</v>
      </c>
      <c r="E312" s="125" t="s">
        <v>259</v>
      </c>
      <c r="F312" s="125" t="s">
        <v>465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</row>
    <row r="313" spans="1:56" s="106" customFormat="1" ht="12.75">
      <c r="A313" s="117" t="s">
        <v>11</v>
      </c>
      <c r="B313" s="117">
        <v>1</v>
      </c>
      <c r="C313" s="118" t="s">
        <v>12</v>
      </c>
      <c r="D313" s="64" t="s">
        <v>377</v>
      </c>
      <c r="E313" s="118"/>
      <c r="F313" s="118" t="s">
        <v>371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</row>
    <row r="314" spans="1:56" s="106" customFormat="1" ht="12.75">
      <c r="A314" s="117" t="s">
        <v>11</v>
      </c>
      <c r="B314" s="117">
        <v>1</v>
      </c>
      <c r="C314" s="118" t="s">
        <v>12</v>
      </c>
      <c r="D314" s="64" t="s">
        <v>377</v>
      </c>
      <c r="E314" s="118"/>
      <c r="F314" s="118" t="s">
        <v>465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</row>
    <row r="315" spans="1:56" s="106" customFormat="1" ht="12.75">
      <c r="A315" s="117" t="s">
        <v>11</v>
      </c>
      <c r="B315" s="117">
        <v>1</v>
      </c>
      <c r="C315" s="118" t="s">
        <v>12</v>
      </c>
      <c r="D315" s="64" t="s">
        <v>377</v>
      </c>
      <c r="E315" s="118"/>
      <c r="F315" s="118" t="s">
        <v>497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</row>
    <row r="316" spans="1:56" s="106" customFormat="1" ht="12.75">
      <c r="A316" s="117" t="s">
        <v>11</v>
      </c>
      <c r="B316" s="117">
        <v>1</v>
      </c>
      <c r="C316" s="118" t="s">
        <v>12</v>
      </c>
      <c r="D316" s="64" t="s">
        <v>377</v>
      </c>
      <c r="E316" s="118"/>
      <c r="F316" s="118" t="s">
        <v>433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</row>
    <row r="317" spans="1:56" s="106" customFormat="1" ht="12.75">
      <c r="A317" s="124" t="s">
        <v>31</v>
      </c>
      <c r="B317" s="124">
        <v>1</v>
      </c>
      <c r="C317" s="125" t="s">
        <v>12</v>
      </c>
      <c r="D317" s="64" t="s">
        <v>377</v>
      </c>
      <c r="E317" s="125" t="s">
        <v>259</v>
      </c>
      <c r="F317" s="125" t="s">
        <v>465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</row>
    <row r="318" spans="1:56" s="106" customFormat="1" ht="12.75">
      <c r="A318" s="124" t="s">
        <v>31</v>
      </c>
      <c r="B318" s="124">
        <v>1</v>
      </c>
      <c r="C318" s="125" t="s">
        <v>12</v>
      </c>
      <c r="D318" s="64" t="s">
        <v>377</v>
      </c>
      <c r="E318" s="125" t="s">
        <v>259</v>
      </c>
      <c r="F318" s="125" t="s">
        <v>446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</row>
    <row r="319" spans="1:56" s="106" customFormat="1" ht="12.75">
      <c r="A319" s="117" t="s">
        <v>31</v>
      </c>
      <c r="B319" s="117">
        <v>1</v>
      </c>
      <c r="C319" s="118" t="s">
        <v>12</v>
      </c>
      <c r="D319" s="64" t="s">
        <v>457</v>
      </c>
      <c r="E319" s="118"/>
      <c r="F319" s="118" t="s">
        <v>446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</row>
    <row r="320" spans="1:56" s="106" customFormat="1" ht="12.75">
      <c r="A320" s="119" t="s">
        <v>22</v>
      </c>
      <c r="B320" s="119">
        <v>1</v>
      </c>
      <c r="C320" s="120" t="s">
        <v>27</v>
      </c>
      <c r="D320" s="64" t="s">
        <v>330</v>
      </c>
      <c r="E320" s="120" t="s">
        <v>261</v>
      </c>
      <c r="F320" s="120" t="s">
        <v>291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</row>
    <row r="321" spans="1:56" s="106" customFormat="1" ht="12.75">
      <c r="A321" s="124" t="s">
        <v>21</v>
      </c>
      <c r="B321" s="124">
        <v>1</v>
      </c>
      <c r="C321" s="125" t="s">
        <v>386</v>
      </c>
      <c r="D321" s="64" t="s">
        <v>314</v>
      </c>
      <c r="E321" s="125" t="s">
        <v>259</v>
      </c>
      <c r="F321" s="125" t="s">
        <v>371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</row>
    <row r="322" spans="1:56" s="106" customFormat="1" ht="12.75">
      <c r="A322" s="124" t="s">
        <v>21</v>
      </c>
      <c r="B322" s="124">
        <v>2</v>
      </c>
      <c r="C322" s="125" t="s">
        <v>386</v>
      </c>
      <c r="D322" s="64" t="s">
        <v>314</v>
      </c>
      <c r="E322" s="125" t="s">
        <v>259</v>
      </c>
      <c r="F322" s="125" t="s">
        <v>406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</row>
    <row r="323" spans="1:56" s="106" customFormat="1" ht="12.75">
      <c r="A323" s="124" t="s">
        <v>21</v>
      </c>
      <c r="B323" s="124">
        <v>1</v>
      </c>
      <c r="C323" s="125" t="s">
        <v>386</v>
      </c>
      <c r="D323" s="64" t="s">
        <v>314</v>
      </c>
      <c r="E323" s="125" t="s">
        <v>259</v>
      </c>
      <c r="F323" s="125" t="s">
        <v>465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</row>
    <row r="324" spans="1:56" s="106" customFormat="1" ht="12.75">
      <c r="A324" s="124" t="s">
        <v>21</v>
      </c>
      <c r="B324" s="124">
        <v>1</v>
      </c>
      <c r="C324" s="125" t="s">
        <v>386</v>
      </c>
      <c r="D324" s="64" t="s">
        <v>314</v>
      </c>
      <c r="E324" s="125" t="s">
        <v>259</v>
      </c>
      <c r="F324" s="125" t="s">
        <v>497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</row>
    <row r="325" spans="1:56" s="106" customFormat="1" ht="12.75">
      <c r="A325" s="119" t="s">
        <v>21</v>
      </c>
      <c r="B325" s="119">
        <v>1</v>
      </c>
      <c r="C325" s="120" t="s">
        <v>313</v>
      </c>
      <c r="D325" s="64" t="s">
        <v>314</v>
      </c>
      <c r="E325" s="120" t="s">
        <v>261</v>
      </c>
      <c r="F325" s="120" t="s">
        <v>291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</row>
    <row r="326" spans="1:56" s="106" customFormat="1" ht="12.75">
      <c r="A326" s="124" t="s">
        <v>21</v>
      </c>
      <c r="B326" s="124">
        <v>1</v>
      </c>
      <c r="C326" s="125" t="s">
        <v>313</v>
      </c>
      <c r="D326" s="64" t="s">
        <v>314</v>
      </c>
      <c r="E326" s="125" t="s">
        <v>259</v>
      </c>
      <c r="F326" s="125" t="s">
        <v>446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</row>
    <row r="327" spans="1:56" s="106" customFormat="1" ht="12.75">
      <c r="A327" s="124" t="s">
        <v>21</v>
      </c>
      <c r="B327" s="124">
        <v>2</v>
      </c>
      <c r="C327" s="125" t="s">
        <v>271</v>
      </c>
      <c r="D327" s="64" t="s">
        <v>314</v>
      </c>
      <c r="E327" s="125" t="s">
        <v>259</v>
      </c>
      <c r="F327" s="124" t="s">
        <v>1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</row>
    <row r="328" spans="1:56" s="106" customFormat="1" ht="12.75">
      <c r="A328" s="124" t="s">
        <v>21</v>
      </c>
      <c r="B328" s="124">
        <v>1</v>
      </c>
      <c r="C328" s="125" t="s">
        <v>271</v>
      </c>
      <c r="D328" s="64" t="s">
        <v>314</v>
      </c>
      <c r="E328" s="125" t="s">
        <v>259</v>
      </c>
      <c r="F328" s="125" t="s">
        <v>371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</row>
    <row r="329" spans="1:56" s="106" customFormat="1" ht="12.75">
      <c r="A329" s="42" t="s">
        <v>21</v>
      </c>
      <c r="B329" s="42">
        <v>1</v>
      </c>
      <c r="C329" s="121" t="s">
        <v>271</v>
      </c>
      <c r="D329" s="64" t="s">
        <v>314</v>
      </c>
      <c r="E329" s="121" t="s">
        <v>273</v>
      </c>
      <c r="F329" s="42" t="s">
        <v>1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</row>
    <row r="330" spans="1:56" s="106" customFormat="1" ht="12.75">
      <c r="A330" s="124" t="s">
        <v>21</v>
      </c>
      <c r="B330" s="124">
        <v>1</v>
      </c>
      <c r="C330" s="125" t="s">
        <v>271</v>
      </c>
      <c r="D330" s="64" t="s">
        <v>314</v>
      </c>
      <c r="E330" s="125" t="s">
        <v>259</v>
      </c>
      <c r="F330" s="125" t="s">
        <v>406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</row>
    <row r="331" spans="1:56" s="106" customFormat="1" ht="12.75">
      <c r="A331" s="124" t="s">
        <v>21</v>
      </c>
      <c r="B331" s="124">
        <v>2</v>
      </c>
      <c r="C331" s="125" t="s">
        <v>271</v>
      </c>
      <c r="D331" s="64" t="s">
        <v>314</v>
      </c>
      <c r="E331" s="125" t="s">
        <v>259</v>
      </c>
      <c r="F331" s="124" t="s">
        <v>1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</row>
    <row r="332" spans="1:56" s="106" customFormat="1" ht="12.75">
      <c r="A332" s="124" t="s">
        <v>21</v>
      </c>
      <c r="B332" s="124">
        <v>1</v>
      </c>
      <c r="C332" s="125" t="s">
        <v>271</v>
      </c>
      <c r="D332" s="64" t="s">
        <v>314</v>
      </c>
      <c r="E332" s="125" t="s">
        <v>259</v>
      </c>
      <c r="F332" s="125" t="s">
        <v>433</v>
      </c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</row>
    <row r="333" spans="1:56" s="106" customFormat="1" ht="12.75">
      <c r="A333" s="124" t="s">
        <v>21</v>
      </c>
      <c r="B333" s="124">
        <v>1</v>
      </c>
      <c r="C333" s="125" t="s">
        <v>271</v>
      </c>
      <c r="D333" s="64" t="s">
        <v>314</v>
      </c>
      <c r="E333" s="125" t="s">
        <v>259</v>
      </c>
      <c r="F333" s="124" t="s">
        <v>1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</row>
    <row r="334" spans="1:56" s="106" customFormat="1" ht="12.75">
      <c r="A334" s="124" t="s">
        <v>21</v>
      </c>
      <c r="B334" s="124">
        <v>1</v>
      </c>
      <c r="C334" s="125" t="s">
        <v>271</v>
      </c>
      <c r="D334" s="64" t="s">
        <v>314</v>
      </c>
      <c r="E334" s="125" t="s">
        <v>259</v>
      </c>
      <c r="F334" s="124" t="s">
        <v>1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</row>
    <row r="335" spans="1:56" s="106" customFormat="1" ht="12.75">
      <c r="A335" s="124" t="s">
        <v>21</v>
      </c>
      <c r="B335" s="124">
        <v>1</v>
      </c>
      <c r="C335" s="125" t="s">
        <v>271</v>
      </c>
      <c r="D335" s="64" t="s">
        <v>314</v>
      </c>
      <c r="E335" s="125" t="s">
        <v>259</v>
      </c>
      <c r="F335" s="124" t="s">
        <v>1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</row>
    <row r="336" spans="1:56" s="106" customFormat="1" ht="12.75">
      <c r="A336" s="42" t="s">
        <v>21</v>
      </c>
      <c r="B336" s="42">
        <v>1</v>
      </c>
      <c r="C336" s="121" t="s">
        <v>271</v>
      </c>
      <c r="D336" s="64" t="s">
        <v>314</v>
      </c>
      <c r="E336" s="121" t="s">
        <v>273</v>
      </c>
      <c r="F336" s="121" t="s">
        <v>371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</row>
    <row r="337" spans="1:56" s="106" customFormat="1" ht="12.75">
      <c r="A337" s="124" t="s">
        <v>21</v>
      </c>
      <c r="B337" s="124">
        <v>1</v>
      </c>
      <c r="C337" s="125" t="s">
        <v>271</v>
      </c>
      <c r="D337" s="64" t="s">
        <v>314</v>
      </c>
      <c r="E337" s="125" t="s">
        <v>259</v>
      </c>
      <c r="F337" s="125" t="s">
        <v>339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</row>
    <row r="338" spans="1:56" s="106" customFormat="1" ht="12.75">
      <c r="A338" s="119" t="s">
        <v>21</v>
      </c>
      <c r="B338" s="119">
        <v>2</v>
      </c>
      <c r="C338" s="120" t="s">
        <v>271</v>
      </c>
      <c r="D338" s="64" t="s">
        <v>314</v>
      </c>
      <c r="E338" s="120" t="s">
        <v>261</v>
      </c>
      <c r="F338" s="120" t="s">
        <v>291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</row>
    <row r="339" spans="1:56" s="106" customFormat="1" ht="12.75">
      <c r="A339" s="119" t="s">
        <v>21</v>
      </c>
      <c r="B339" s="119">
        <v>1</v>
      </c>
      <c r="C339" s="120" t="s">
        <v>271</v>
      </c>
      <c r="D339" s="64" t="s">
        <v>314</v>
      </c>
      <c r="E339" s="120" t="s">
        <v>261</v>
      </c>
      <c r="F339" s="120" t="s">
        <v>339</v>
      </c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</row>
    <row r="340" spans="1:56" s="106" customFormat="1" ht="12.75">
      <c r="A340" s="119" t="s">
        <v>21</v>
      </c>
      <c r="B340" s="119">
        <v>1</v>
      </c>
      <c r="C340" s="120" t="s">
        <v>271</v>
      </c>
      <c r="D340" s="64" t="s">
        <v>314</v>
      </c>
      <c r="E340" s="120" t="s">
        <v>261</v>
      </c>
      <c r="F340" s="120" t="s">
        <v>406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</row>
    <row r="341" spans="1:56" s="106" customFormat="1" ht="12.75">
      <c r="A341" s="124" t="s">
        <v>21</v>
      </c>
      <c r="B341" s="124">
        <v>6</v>
      </c>
      <c r="C341" s="125" t="s">
        <v>271</v>
      </c>
      <c r="D341" s="64" t="s">
        <v>314</v>
      </c>
      <c r="E341" s="125" t="s">
        <v>259</v>
      </c>
      <c r="F341" s="125" t="s">
        <v>291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</row>
    <row r="342" spans="1:56" s="106" customFormat="1" ht="12.75">
      <c r="A342" s="124" t="s">
        <v>21</v>
      </c>
      <c r="B342" s="124">
        <v>1</v>
      </c>
      <c r="C342" s="125" t="s">
        <v>271</v>
      </c>
      <c r="D342" s="64" t="s">
        <v>314</v>
      </c>
      <c r="E342" s="125" t="s">
        <v>259</v>
      </c>
      <c r="F342" s="125" t="s">
        <v>339</v>
      </c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</row>
    <row r="343" spans="1:56" s="106" customFormat="1" ht="12.75">
      <c r="A343" s="124" t="s">
        <v>21</v>
      </c>
      <c r="B343" s="124">
        <v>2</v>
      </c>
      <c r="C343" s="125" t="s">
        <v>271</v>
      </c>
      <c r="D343" s="64" t="s">
        <v>314</v>
      </c>
      <c r="E343" s="125" t="s">
        <v>259</v>
      </c>
      <c r="F343" s="125" t="s">
        <v>371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</row>
    <row r="344" spans="1:56" s="106" customFormat="1" ht="12.75">
      <c r="A344" s="124" t="s">
        <v>21</v>
      </c>
      <c r="B344" s="124">
        <v>4</v>
      </c>
      <c r="C344" s="125" t="s">
        <v>271</v>
      </c>
      <c r="D344" s="64" t="s">
        <v>314</v>
      </c>
      <c r="E344" s="125" t="s">
        <v>259</v>
      </c>
      <c r="F344" s="125" t="s">
        <v>465</v>
      </c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</row>
    <row r="345" spans="1:56" s="106" customFormat="1" ht="12.75">
      <c r="A345" s="124" t="s">
        <v>21</v>
      </c>
      <c r="B345" s="124">
        <v>2</v>
      </c>
      <c r="C345" s="125" t="s">
        <v>271</v>
      </c>
      <c r="D345" s="64" t="s">
        <v>314</v>
      </c>
      <c r="E345" s="125" t="s">
        <v>259</v>
      </c>
      <c r="F345" s="125" t="s">
        <v>497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</row>
    <row r="346" spans="1:56" s="106" customFormat="1" ht="12.75">
      <c r="A346" s="124" t="s">
        <v>21</v>
      </c>
      <c r="B346" s="124">
        <v>2</v>
      </c>
      <c r="C346" s="125" t="s">
        <v>271</v>
      </c>
      <c r="D346" s="64" t="s">
        <v>314</v>
      </c>
      <c r="E346" s="125" t="s">
        <v>259</v>
      </c>
      <c r="F346" s="125" t="s">
        <v>433</v>
      </c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</row>
    <row r="347" spans="1:56" s="106" customFormat="1" ht="12.75">
      <c r="A347" s="124" t="s">
        <v>21</v>
      </c>
      <c r="B347" s="124">
        <v>4</v>
      </c>
      <c r="C347" s="125" t="s">
        <v>271</v>
      </c>
      <c r="D347" s="64" t="s">
        <v>314</v>
      </c>
      <c r="E347" s="125" t="s">
        <v>259</v>
      </c>
      <c r="F347" s="125" t="s">
        <v>446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</row>
    <row r="348" spans="1:56" s="106" customFormat="1" ht="12.75">
      <c r="A348" s="124" t="s">
        <v>21</v>
      </c>
      <c r="B348" s="124">
        <v>1</v>
      </c>
      <c r="C348" s="125" t="s">
        <v>271</v>
      </c>
      <c r="D348" s="64" t="s">
        <v>314</v>
      </c>
      <c r="E348" s="125" t="s">
        <v>259</v>
      </c>
      <c r="F348" s="125" t="s">
        <v>371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</row>
    <row r="349" spans="1:56" s="106" customFormat="1" ht="12.75">
      <c r="A349" s="124" t="s">
        <v>21</v>
      </c>
      <c r="B349" s="124">
        <v>1</v>
      </c>
      <c r="C349" s="125" t="s">
        <v>271</v>
      </c>
      <c r="D349" s="64" t="s">
        <v>314</v>
      </c>
      <c r="E349" s="125" t="s">
        <v>259</v>
      </c>
      <c r="F349" s="125" t="s">
        <v>433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</row>
    <row r="350" spans="1:56" s="106" customFormat="1" ht="12.75">
      <c r="A350" s="119" t="s">
        <v>21</v>
      </c>
      <c r="B350" s="119">
        <v>1</v>
      </c>
      <c r="C350" s="120" t="s">
        <v>271</v>
      </c>
      <c r="D350" s="64" t="s">
        <v>314</v>
      </c>
      <c r="E350" s="120" t="s">
        <v>261</v>
      </c>
      <c r="F350" s="120" t="s">
        <v>433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</row>
    <row r="351" spans="1:56" s="106" customFormat="1" ht="12.75">
      <c r="A351" s="119" t="s">
        <v>21</v>
      </c>
      <c r="B351" s="119">
        <v>1</v>
      </c>
      <c r="C351" s="120" t="s">
        <v>271</v>
      </c>
      <c r="D351" s="64" t="s">
        <v>314</v>
      </c>
      <c r="E351" s="120" t="s">
        <v>261</v>
      </c>
      <c r="F351" s="120" t="s">
        <v>406</v>
      </c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</row>
    <row r="352" spans="1:56" s="106" customFormat="1" ht="12.75">
      <c r="A352" s="124" t="s">
        <v>21</v>
      </c>
      <c r="B352" s="124">
        <v>1</v>
      </c>
      <c r="C352" s="125" t="s">
        <v>271</v>
      </c>
      <c r="D352" s="64" t="s">
        <v>314</v>
      </c>
      <c r="E352" s="125" t="s">
        <v>259</v>
      </c>
      <c r="F352" s="125" t="s">
        <v>291</v>
      </c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</row>
    <row r="353" spans="1:56" s="106" customFormat="1" ht="12.75">
      <c r="A353" s="124" t="s">
        <v>21</v>
      </c>
      <c r="B353" s="124">
        <v>1</v>
      </c>
      <c r="C353" s="125" t="s">
        <v>271</v>
      </c>
      <c r="D353" s="64" t="s">
        <v>314</v>
      </c>
      <c r="E353" s="125" t="s">
        <v>259</v>
      </c>
      <c r="F353" s="125" t="s">
        <v>406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</row>
    <row r="354" spans="1:56" s="106" customFormat="1" ht="12.75">
      <c r="A354" s="122" t="s">
        <v>21</v>
      </c>
      <c r="B354" s="122">
        <v>1</v>
      </c>
      <c r="C354" s="123" t="s">
        <v>271</v>
      </c>
      <c r="D354" s="64" t="s">
        <v>314</v>
      </c>
      <c r="E354" s="123" t="s">
        <v>301</v>
      </c>
      <c r="F354" s="123" t="s">
        <v>427</v>
      </c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</row>
    <row r="355" spans="1:56" s="106" customFormat="1" ht="12.75">
      <c r="A355" s="124" t="s">
        <v>21</v>
      </c>
      <c r="B355" s="124">
        <v>1</v>
      </c>
      <c r="C355" s="125" t="s">
        <v>271</v>
      </c>
      <c r="D355" s="64" t="s">
        <v>314</v>
      </c>
      <c r="E355" s="125" t="s">
        <v>259</v>
      </c>
      <c r="F355" s="124" t="s">
        <v>1</v>
      </c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</row>
    <row r="356" spans="1:56" s="106" customFormat="1" ht="12.75">
      <c r="A356" s="124" t="s">
        <v>21</v>
      </c>
      <c r="B356" s="124">
        <v>1</v>
      </c>
      <c r="C356" s="125" t="s">
        <v>271</v>
      </c>
      <c r="D356" s="64" t="s">
        <v>314</v>
      </c>
      <c r="E356" s="125" t="s">
        <v>259</v>
      </c>
      <c r="F356" s="125" t="s">
        <v>371</v>
      </c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</row>
    <row r="357" spans="1:56" s="106" customFormat="1" ht="12.75">
      <c r="A357" s="124" t="s">
        <v>21</v>
      </c>
      <c r="B357" s="124">
        <v>1</v>
      </c>
      <c r="C357" s="125" t="s">
        <v>271</v>
      </c>
      <c r="D357" s="64" t="s">
        <v>314</v>
      </c>
      <c r="E357" s="125" t="s">
        <v>259</v>
      </c>
      <c r="F357" s="125" t="s">
        <v>406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</row>
    <row r="358" spans="1:56" s="106" customFormat="1" ht="12.75">
      <c r="A358" s="119" t="s">
        <v>21</v>
      </c>
      <c r="B358" s="119">
        <v>1</v>
      </c>
      <c r="C358" s="120" t="s">
        <v>271</v>
      </c>
      <c r="D358" s="64" t="s">
        <v>314</v>
      </c>
      <c r="E358" s="120" t="s">
        <v>261</v>
      </c>
      <c r="F358" s="120" t="s">
        <v>465</v>
      </c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</row>
    <row r="359" spans="1:56" s="106" customFormat="1" ht="12.75">
      <c r="A359" s="119" t="s">
        <v>21</v>
      </c>
      <c r="B359" s="119">
        <v>1</v>
      </c>
      <c r="C359" s="120" t="s">
        <v>271</v>
      </c>
      <c r="D359" s="64" t="s">
        <v>314</v>
      </c>
      <c r="E359" s="120" t="s">
        <v>261</v>
      </c>
      <c r="F359" s="120" t="s">
        <v>497</v>
      </c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</row>
    <row r="360" spans="1:56" s="106" customFormat="1" ht="12.75">
      <c r="A360" s="124" t="s">
        <v>21</v>
      </c>
      <c r="B360" s="124">
        <v>2</v>
      </c>
      <c r="C360" s="125" t="s">
        <v>271</v>
      </c>
      <c r="D360" s="64" t="s">
        <v>314</v>
      </c>
      <c r="E360" s="125" t="s">
        <v>259</v>
      </c>
      <c r="F360" s="125" t="s">
        <v>406</v>
      </c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</row>
    <row r="361" spans="1:56" s="106" customFormat="1" ht="12.75">
      <c r="A361" s="124" t="s">
        <v>21</v>
      </c>
      <c r="B361" s="124">
        <v>4</v>
      </c>
      <c r="C361" s="125" t="s">
        <v>271</v>
      </c>
      <c r="D361" s="64" t="s">
        <v>314</v>
      </c>
      <c r="E361" s="125" t="s">
        <v>259</v>
      </c>
      <c r="F361" s="125" t="s">
        <v>465</v>
      </c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</row>
    <row r="362" spans="1:56" s="106" customFormat="1" ht="12.75">
      <c r="A362" s="124" t="s">
        <v>21</v>
      </c>
      <c r="B362" s="124">
        <v>4</v>
      </c>
      <c r="C362" s="125" t="s">
        <v>271</v>
      </c>
      <c r="D362" s="64" t="s">
        <v>314</v>
      </c>
      <c r="E362" s="125" t="s">
        <v>259</v>
      </c>
      <c r="F362" s="125" t="s">
        <v>497</v>
      </c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</row>
    <row r="363" spans="1:56" s="106" customFormat="1" ht="12.75">
      <c r="A363" s="122" t="s">
        <v>21</v>
      </c>
      <c r="B363" s="122">
        <v>1</v>
      </c>
      <c r="C363" s="123" t="s">
        <v>271</v>
      </c>
      <c r="D363" s="64" t="s">
        <v>314</v>
      </c>
      <c r="E363" s="123" t="s">
        <v>301</v>
      </c>
      <c r="F363" s="123" t="s">
        <v>497</v>
      </c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</row>
    <row r="364" spans="1:56" s="106" customFormat="1" ht="12.75">
      <c r="A364" s="117" t="s">
        <v>21</v>
      </c>
      <c r="B364" s="117">
        <v>1</v>
      </c>
      <c r="C364" s="118" t="s">
        <v>271</v>
      </c>
      <c r="D364" s="64" t="s">
        <v>314</v>
      </c>
      <c r="E364" s="118"/>
      <c r="F364" s="117" t="s">
        <v>1</v>
      </c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</row>
    <row r="365" spans="1:56" s="106" customFormat="1" ht="12.75">
      <c r="A365" s="117" t="s">
        <v>21</v>
      </c>
      <c r="B365" s="117">
        <v>5</v>
      </c>
      <c r="C365" s="118" t="s">
        <v>271</v>
      </c>
      <c r="D365" s="64" t="s">
        <v>314</v>
      </c>
      <c r="E365" s="118"/>
      <c r="F365" s="118" t="s">
        <v>369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</row>
    <row r="366" spans="1:56" s="106" customFormat="1" ht="12.75">
      <c r="A366" s="117" t="s">
        <v>21</v>
      </c>
      <c r="B366" s="117">
        <v>1</v>
      </c>
      <c r="C366" s="118" t="s">
        <v>271</v>
      </c>
      <c r="D366" s="64" t="s">
        <v>314</v>
      </c>
      <c r="E366" s="118"/>
      <c r="F366" s="118" t="s">
        <v>371</v>
      </c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</row>
    <row r="367" spans="1:56" s="106" customFormat="1" ht="12.75">
      <c r="A367" s="117" t="s">
        <v>21</v>
      </c>
      <c r="B367" s="117">
        <v>4</v>
      </c>
      <c r="C367" s="118" t="s">
        <v>271</v>
      </c>
      <c r="D367" s="64" t="s">
        <v>314</v>
      </c>
      <c r="E367" s="118"/>
      <c r="F367" s="118" t="s">
        <v>427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</row>
    <row r="368" spans="1:56" s="106" customFormat="1" ht="12.75">
      <c r="A368" s="117" t="s">
        <v>21</v>
      </c>
      <c r="B368" s="117">
        <v>2</v>
      </c>
      <c r="C368" s="118" t="s">
        <v>271</v>
      </c>
      <c r="D368" s="64" t="s">
        <v>314</v>
      </c>
      <c r="E368" s="118"/>
      <c r="F368" s="118" t="s">
        <v>521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</row>
    <row r="369" spans="1:56" s="106" customFormat="1" ht="12.75">
      <c r="A369" s="117" t="s">
        <v>21</v>
      </c>
      <c r="B369" s="117">
        <v>3</v>
      </c>
      <c r="C369" s="118" t="s">
        <v>271</v>
      </c>
      <c r="D369" s="64" t="s">
        <v>314</v>
      </c>
      <c r="E369" s="118"/>
      <c r="F369" s="118" t="s">
        <v>458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</row>
    <row r="370" spans="1:56" s="106" customFormat="1" ht="12.75">
      <c r="A370" s="124" t="s">
        <v>21</v>
      </c>
      <c r="B370" s="124">
        <v>1</v>
      </c>
      <c r="C370" s="125" t="s">
        <v>272</v>
      </c>
      <c r="D370" s="64" t="s">
        <v>314</v>
      </c>
      <c r="E370" s="125" t="s">
        <v>259</v>
      </c>
      <c r="F370" s="124" t="s">
        <v>1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</row>
    <row r="371" spans="1:56" s="106" customFormat="1" ht="12.75">
      <c r="A371" s="124" t="s">
        <v>21</v>
      </c>
      <c r="B371" s="124">
        <v>1</v>
      </c>
      <c r="C371" s="125" t="s">
        <v>272</v>
      </c>
      <c r="D371" s="64" t="s">
        <v>314</v>
      </c>
      <c r="E371" s="125" t="s">
        <v>259</v>
      </c>
      <c r="F371" s="124" t="s">
        <v>1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</row>
    <row r="372" spans="1:56" s="106" customFormat="1" ht="12.75">
      <c r="A372" s="124" t="s">
        <v>21</v>
      </c>
      <c r="B372" s="124">
        <v>1</v>
      </c>
      <c r="C372" s="125" t="s">
        <v>272</v>
      </c>
      <c r="D372" s="64" t="s">
        <v>314</v>
      </c>
      <c r="E372" s="125" t="s">
        <v>259</v>
      </c>
      <c r="F372" s="124" t="s">
        <v>1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</row>
    <row r="373" spans="1:56" s="106" customFormat="1" ht="12.75">
      <c r="A373" s="124" t="s">
        <v>21</v>
      </c>
      <c r="B373" s="124">
        <v>1</v>
      </c>
      <c r="C373" s="125" t="s">
        <v>272</v>
      </c>
      <c r="D373" s="64" t="s">
        <v>314</v>
      </c>
      <c r="E373" s="125" t="s">
        <v>259</v>
      </c>
      <c r="F373" s="125" t="s">
        <v>433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</row>
    <row r="374" spans="1:56" s="106" customFormat="1" ht="12.75">
      <c r="A374" s="124" t="s">
        <v>21</v>
      </c>
      <c r="B374" s="124">
        <v>2</v>
      </c>
      <c r="C374" s="125" t="s">
        <v>272</v>
      </c>
      <c r="D374" s="64" t="s">
        <v>314</v>
      </c>
      <c r="E374" s="125" t="s">
        <v>259</v>
      </c>
      <c r="F374" s="124" t="s">
        <v>1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</row>
    <row r="375" spans="1:56" s="106" customFormat="1" ht="12.75">
      <c r="A375" s="124" t="s">
        <v>21</v>
      </c>
      <c r="B375" s="124">
        <v>1</v>
      </c>
      <c r="C375" s="125" t="s">
        <v>272</v>
      </c>
      <c r="D375" s="64" t="s">
        <v>314</v>
      </c>
      <c r="E375" s="125" t="s">
        <v>259</v>
      </c>
      <c r="F375" s="124" t="s">
        <v>1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</row>
    <row r="376" spans="1:56" s="106" customFormat="1" ht="12.75">
      <c r="A376" s="124" t="s">
        <v>21</v>
      </c>
      <c r="B376" s="124">
        <v>2</v>
      </c>
      <c r="C376" s="125" t="s">
        <v>272</v>
      </c>
      <c r="D376" s="64" t="s">
        <v>314</v>
      </c>
      <c r="E376" s="125" t="s">
        <v>259</v>
      </c>
      <c r="F376" s="124" t="s">
        <v>1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</row>
    <row r="377" spans="1:56" s="106" customFormat="1" ht="12.75">
      <c r="A377" s="124" t="s">
        <v>21</v>
      </c>
      <c r="B377" s="124">
        <v>1</v>
      </c>
      <c r="C377" s="125" t="s">
        <v>272</v>
      </c>
      <c r="D377" s="64" t="s">
        <v>314</v>
      </c>
      <c r="E377" s="125" t="s">
        <v>259</v>
      </c>
      <c r="F377" s="124" t="s">
        <v>1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</row>
    <row r="378" spans="1:56" s="106" customFormat="1" ht="12.75">
      <c r="A378" s="124" t="s">
        <v>21</v>
      </c>
      <c r="B378" s="124">
        <v>1</v>
      </c>
      <c r="C378" s="125" t="s">
        <v>272</v>
      </c>
      <c r="D378" s="64" t="s">
        <v>314</v>
      </c>
      <c r="E378" s="125" t="s">
        <v>259</v>
      </c>
      <c r="F378" s="124" t="s">
        <v>1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</row>
    <row r="379" spans="1:56" s="106" customFormat="1" ht="12.75">
      <c r="A379" s="124" t="s">
        <v>21</v>
      </c>
      <c r="B379" s="124">
        <v>2</v>
      </c>
      <c r="C379" s="125" t="s">
        <v>272</v>
      </c>
      <c r="D379" s="64" t="s">
        <v>314</v>
      </c>
      <c r="E379" s="125" t="s">
        <v>259</v>
      </c>
      <c r="F379" s="124" t="s">
        <v>1</v>
      </c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</row>
    <row r="380" spans="1:56" s="106" customFormat="1" ht="12.75">
      <c r="A380" s="124" t="s">
        <v>21</v>
      </c>
      <c r="B380" s="124">
        <v>2</v>
      </c>
      <c r="C380" s="125" t="s">
        <v>272</v>
      </c>
      <c r="D380" s="64" t="s">
        <v>314</v>
      </c>
      <c r="E380" s="125" t="s">
        <v>259</v>
      </c>
      <c r="F380" s="124" t="s">
        <v>1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</row>
    <row r="381" spans="1:56" s="106" customFormat="1" ht="12.75">
      <c r="A381" s="117" t="s">
        <v>21</v>
      </c>
      <c r="B381" s="117">
        <v>1</v>
      </c>
      <c r="C381" s="118" t="s">
        <v>272</v>
      </c>
      <c r="D381" s="64" t="s">
        <v>314</v>
      </c>
      <c r="E381" s="118"/>
      <c r="F381" s="117" t="s">
        <v>1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</row>
    <row r="382" spans="1:56" s="106" customFormat="1" ht="12.75">
      <c r="A382" s="124" t="s">
        <v>21</v>
      </c>
      <c r="B382" s="124">
        <v>1</v>
      </c>
      <c r="C382" s="125" t="s">
        <v>272</v>
      </c>
      <c r="D382" s="64" t="s">
        <v>314</v>
      </c>
      <c r="E382" s="125" t="s">
        <v>259</v>
      </c>
      <c r="F382" s="124" t="s">
        <v>1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</row>
    <row r="383" spans="1:56" s="106" customFormat="1" ht="12.75">
      <c r="A383" s="124" t="s">
        <v>21</v>
      </c>
      <c r="B383" s="124">
        <v>1</v>
      </c>
      <c r="C383" s="125" t="s">
        <v>272</v>
      </c>
      <c r="D383" s="64" t="s">
        <v>314</v>
      </c>
      <c r="E383" s="125" t="s">
        <v>259</v>
      </c>
      <c r="F383" s="124" t="s">
        <v>1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</row>
    <row r="384" spans="1:56" s="106" customFormat="1" ht="12.75">
      <c r="A384" s="124" t="s">
        <v>21</v>
      </c>
      <c r="B384" s="124">
        <v>1</v>
      </c>
      <c r="C384" s="125" t="s">
        <v>272</v>
      </c>
      <c r="D384" s="64" t="s">
        <v>314</v>
      </c>
      <c r="E384" s="125" t="s">
        <v>259</v>
      </c>
      <c r="F384" s="124" t="s">
        <v>1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</row>
    <row r="385" spans="1:56" s="106" customFormat="1" ht="12.75">
      <c r="A385" s="126" t="s">
        <v>21</v>
      </c>
      <c r="B385" s="126">
        <v>1</v>
      </c>
      <c r="C385" s="127" t="s">
        <v>272</v>
      </c>
      <c r="D385" s="64" t="s">
        <v>314</v>
      </c>
      <c r="E385" s="127" t="s">
        <v>392</v>
      </c>
      <c r="F385" s="127" t="s">
        <v>497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</row>
    <row r="386" spans="1:56" s="106" customFormat="1" ht="12.75">
      <c r="A386" s="119" t="s">
        <v>21</v>
      </c>
      <c r="B386" s="119">
        <v>2</v>
      </c>
      <c r="C386" s="120" t="s">
        <v>272</v>
      </c>
      <c r="D386" s="64" t="s">
        <v>314</v>
      </c>
      <c r="E386" s="120" t="s">
        <v>261</v>
      </c>
      <c r="F386" s="120" t="s">
        <v>291</v>
      </c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</row>
    <row r="387" spans="1:56" s="106" customFormat="1" ht="12.75">
      <c r="A387" s="124" t="s">
        <v>21</v>
      </c>
      <c r="B387" s="124">
        <v>4</v>
      </c>
      <c r="C387" s="125" t="s">
        <v>272</v>
      </c>
      <c r="D387" s="64" t="s">
        <v>314</v>
      </c>
      <c r="E387" s="125" t="s">
        <v>259</v>
      </c>
      <c r="F387" s="125" t="s">
        <v>339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</row>
    <row r="388" spans="1:56" s="106" customFormat="1" ht="12.75">
      <c r="A388" s="124" t="s">
        <v>21</v>
      </c>
      <c r="B388" s="124">
        <v>3</v>
      </c>
      <c r="C388" s="125" t="s">
        <v>272</v>
      </c>
      <c r="D388" s="64" t="s">
        <v>314</v>
      </c>
      <c r="E388" s="125" t="s">
        <v>259</v>
      </c>
      <c r="F388" s="125" t="s">
        <v>465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</row>
    <row r="389" spans="1:56" s="106" customFormat="1" ht="12.75">
      <c r="A389" s="124" t="s">
        <v>21</v>
      </c>
      <c r="B389" s="124">
        <v>4</v>
      </c>
      <c r="C389" s="125" t="s">
        <v>272</v>
      </c>
      <c r="D389" s="64" t="s">
        <v>314</v>
      </c>
      <c r="E389" s="125" t="s">
        <v>259</v>
      </c>
      <c r="F389" s="125" t="s">
        <v>497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</row>
    <row r="390" spans="1:56" s="106" customFormat="1" ht="12.75">
      <c r="A390" s="124" t="s">
        <v>21</v>
      </c>
      <c r="B390" s="124">
        <v>3</v>
      </c>
      <c r="C390" s="125" t="s">
        <v>272</v>
      </c>
      <c r="D390" s="64" t="s">
        <v>314</v>
      </c>
      <c r="E390" s="125" t="s">
        <v>259</v>
      </c>
      <c r="F390" s="125" t="s">
        <v>433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</row>
    <row r="391" spans="1:56" s="106" customFormat="1" ht="12.75">
      <c r="A391" s="124" t="s">
        <v>21</v>
      </c>
      <c r="B391" s="124">
        <v>6</v>
      </c>
      <c r="C391" s="125" t="s">
        <v>272</v>
      </c>
      <c r="D391" s="64" t="s">
        <v>314</v>
      </c>
      <c r="E391" s="125" t="s">
        <v>259</v>
      </c>
      <c r="F391" s="125" t="s">
        <v>446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</row>
    <row r="392" spans="1:56" s="106" customFormat="1" ht="12.75">
      <c r="A392" s="124" t="s">
        <v>21</v>
      </c>
      <c r="B392" s="124">
        <v>1</v>
      </c>
      <c r="C392" s="125" t="s">
        <v>272</v>
      </c>
      <c r="D392" s="64" t="s">
        <v>314</v>
      </c>
      <c r="E392" s="125" t="s">
        <v>259</v>
      </c>
      <c r="F392" s="125" t="s">
        <v>291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</row>
    <row r="393" spans="1:56" s="106" customFormat="1" ht="12.75">
      <c r="A393" s="124" t="s">
        <v>21</v>
      </c>
      <c r="B393" s="124">
        <v>1</v>
      </c>
      <c r="C393" s="125" t="s">
        <v>272</v>
      </c>
      <c r="D393" s="64" t="s">
        <v>314</v>
      </c>
      <c r="E393" s="125" t="s">
        <v>259</v>
      </c>
      <c r="F393" s="125" t="s">
        <v>433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</row>
    <row r="394" spans="1:56" s="106" customFormat="1" ht="12.75">
      <c r="A394" s="124" t="s">
        <v>21</v>
      </c>
      <c r="B394" s="124">
        <v>1</v>
      </c>
      <c r="C394" s="125" t="s">
        <v>272</v>
      </c>
      <c r="D394" s="64" t="s">
        <v>314</v>
      </c>
      <c r="E394" s="125" t="s">
        <v>259</v>
      </c>
      <c r="F394" s="125" t="s">
        <v>433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</row>
    <row r="395" spans="1:56" s="106" customFormat="1" ht="12.75">
      <c r="A395" s="124" t="s">
        <v>21</v>
      </c>
      <c r="B395" s="124">
        <v>1</v>
      </c>
      <c r="C395" s="125" t="s">
        <v>272</v>
      </c>
      <c r="D395" s="64" t="s">
        <v>314</v>
      </c>
      <c r="E395" s="125" t="s">
        <v>259</v>
      </c>
      <c r="F395" s="124" t="s">
        <v>1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</row>
    <row r="396" spans="1:56" s="106" customFormat="1" ht="12.75">
      <c r="A396" s="124" t="s">
        <v>21</v>
      </c>
      <c r="B396" s="124">
        <v>1</v>
      </c>
      <c r="C396" s="125" t="s">
        <v>272</v>
      </c>
      <c r="D396" s="64" t="s">
        <v>314</v>
      </c>
      <c r="E396" s="125" t="s">
        <v>259</v>
      </c>
      <c r="F396" s="124" t="s">
        <v>1</v>
      </c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</row>
    <row r="397" spans="1:56" s="106" customFormat="1" ht="12.75">
      <c r="A397" s="124" t="s">
        <v>21</v>
      </c>
      <c r="B397" s="124">
        <v>1</v>
      </c>
      <c r="C397" s="125" t="s">
        <v>272</v>
      </c>
      <c r="D397" s="64" t="s">
        <v>314</v>
      </c>
      <c r="E397" s="125" t="s">
        <v>259</v>
      </c>
      <c r="F397" s="125" t="s">
        <v>371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</row>
    <row r="398" spans="1:56" s="106" customFormat="1" ht="12.75">
      <c r="A398" s="124" t="s">
        <v>21</v>
      </c>
      <c r="B398" s="124">
        <v>1</v>
      </c>
      <c r="C398" s="125" t="s">
        <v>272</v>
      </c>
      <c r="D398" s="64" t="s">
        <v>314</v>
      </c>
      <c r="E398" s="125" t="s">
        <v>259</v>
      </c>
      <c r="F398" s="124" t="s">
        <v>1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</row>
    <row r="399" spans="1:56" s="106" customFormat="1" ht="12.75">
      <c r="A399" s="124" t="s">
        <v>21</v>
      </c>
      <c r="B399" s="124">
        <v>1</v>
      </c>
      <c r="C399" s="125" t="s">
        <v>272</v>
      </c>
      <c r="D399" s="64" t="s">
        <v>314</v>
      </c>
      <c r="E399" s="125" t="s">
        <v>259</v>
      </c>
      <c r="F399" s="124" t="s">
        <v>1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</row>
    <row r="400" spans="1:56" s="106" customFormat="1" ht="12.75">
      <c r="A400" s="124" t="s">
        <v>21</v>
      </c>
      <c r="B400" s="124">
        <v>2</v>
      </c>
      <c r="C400" s="125" t="s">
        <v>272</v>
      </c>
      <c r="D400" s="64" t="s">
        <v>314</v>
      </c>
      <c r="E400" s="125" t="s">
        <v>259</v>
      </c>
      <c r="F400" s="124" t="s">
        <v>1</v>
      </c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</row>
    <row r="401" spans="1:56" s="106" customFormat="1" ht="12.75">
      <c r="A401" s="124" t="s">
        <v>21</v>
      </c>
      <c r="B401" s="124">
        <v>1</v>
      </c>
      <c r="C401" s="125" t="s">
        <v>272</v>
      </c>
      <c r="D401" s="64" t="s">
        <v>314</v>
      </c>
      <c r="E401" s="125" t="s">
        <v>259</v>
      </c>
      <c r="F401" s="124" t="s">
        <v>1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</row>
    <row r="402" spans="1:56" s="106" customFormat="1" ht="12.75">
      <c r="A402" s="124" t="s">
        <v>21</v>
      </c>
      <c r="B402" s="124">
        <v>1</v>
      </c>
      <c r="C402" s="125" t="s">
        <v>272</v>
      </c>
      <c r="D402" s="64" t="s">
        <v>314</v>
      </c>
      <c r="E402" s="125" t="s">
        <v>259</v>
      </c>
      <c r="F402" s="124" t="s">
        <v>1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</row>
    <row r="403" spans="1:56" s="106" customFormat="1" ht="12.75">
      <c r="A403" s="124" t="s">
        <v>21</v>
      </c>
      <c r="B403" s="124">
        <v>1</v>
      </c>
      <c r="C403" s="125" t="s">
        <v>272</v>
      </c>
      <c r="D403" s="64" t="s">
        <v>314</v>
      </c>
      <c r="E403" s="125" t="s">
        <v>259</v>
      </c>
      <c r="F403" s="125" t="s">
        <v>291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</row>
    <row r="404" spans="1:56" s="106" customFormat="1" ht="12.75">
      <c r="A404" s="124" t="s">
        <v>21</v>
      </c>
      <c r="B404" s="124">
        <v>2</v>
      </c>
      <c r="C404" s="125" t="s">
        <v>272</v>
      </c>
      <c r="D404" s="64" t="s">
        <v>314</v>
      </c>
      <c r="E404" s="125" t="s">
        <v>259</v>
      </c>
      <c r="F404" s="125" t="s">
        <v>406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</row>
    <row r="405" spans="1:56" s="106" customFormat="1" ht="12.75">
      <c r="A405" s="124" t="s">
        <v>21</v>
      </c>
      <c r="B405" s="124">
        <v>1</v>
      </c>
      <c r="C405" s="125" t="s">
        <v>272</v>
      </c>
      <c r="D405" s="64" t="s">
        <v>314</v>
      </c>
      <c r="E405" s="125" t="s">
        <v>259</v>
      </c>
      <c r="F405" s="124" t="s">
        <v>1</v>
      </c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</row>
    <row r="406" spans="1:56" s="106" customFormat="1" ht="12.75">
      <c r="A406" s="124" t="s">
        <v>21</v>
      </c>
      <c r="B406" s="124">
        <v>1</v>
      </c>
      <c r="C406" s="125" t="s">
        <v>272</v>
      </c>
      <c r="D406" s="64" t="s">
        <v>314</v>
      </c>
      <c r="E406" s="125" t="s">
        <v>259</v>
      </c>
      <c r="F406" s="124" t="s">
        <v>1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</row>
    <row r="407" spans="1:56" s="106" customFormat="1" ht="12.75">
      <c r="A407" s="124" t="s">
        <v>21</v>
      </c>
      <c r="B407" s="124">
        <v>1</v>
      </c>
      <c r="C407" s="125" t="s">
        <v>272</v>
      </c>
      <c r="D407" s="64" t="s">
        <v>314</v>
      </c>
      <c r="E407" s="125" t="s">
        <v>259</v>
      </c>
      <c r="F407" s="124" t="s">
        <v>1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</row>
    <row r="408" spans="1:56" s="106" customFormat="1" ht="12.75">
      <c r="A408" s="124" t="s">
        <v>21</v>
      </c>
      <c r="B408" s="124">
        <v>1</v>
      </c>
      <c r="C408" s="125" t="s">
        <v>272</v>
      </c>
      <c r="D408" s="64" t="s">
        <v>314</v>
      </c>
      <c r="E408" s="125" t="s">
        <v>259</v>
      </c>
      <c r="F408" s="124" t="s">
        <v>1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</row>
    <row r="409" spans="1:56" s="106" customFormat="1" ht="12.75">
      <c r="A409" s="42" t="s">
        <v>21</v>
      </c>
      <c r="B409" s="42">
        <v>1</v>
      </c>
      <c r="C409" s="121" t="s">
        <v>272</v>
      </c>
      <c r="D409" s="64" t="s">
        <v>314</v>
      </c>
      <c r="E409" s="121" t="s">
        <v>273</v>
      </c>
      <c r="F409" s="121" t="s">
        <v>465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</row>
    <row r="410" spans="1:56" s="106" customFormat="1" ht="12.75">
      <c r="A410" s="124" t="s">
        <v>21</v>
      </c>
      <c r="B410" s="124">
        <v>2</v>
      </c>
      <c r="C410" s="125" t="s">
        <v>272</v>
      </c>
      <c r="D410" s="64" t="s">
        <v>314</v>
      </c>
      <c r="E410" s="125" t="s">
        <v>259</v>
      </c>
      <c r="F410" s="124" t="s">
        <v>1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</row>
    <row r="411" spans="1:56" s="106" customFormat="1" ht="12.75">
      <c r="A411" s="124" t="s">
        <v>21</v>
      </c>
      <c r="B411" s="124">
        <v>1</v>
      </c>
      <c r="C411" s="125" t="s">
        <v>272</v>
      </c>
      <c r="D411" s="64" t="s">
        <v>314</v>
      </c>
      <c r="E411" s="125" t="s">
        <v>259</v>
      </c>
      <c r="F411" s="125" t="s">
        <v>371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</row>
    <row r="412" spans="1:56" s="106" customFormat="1" ht="12.75">
      <c r="A412" s="124" t="s">
        <v>21</v>
      </c>
      <c r="B412" s="124">
        <v>1</v>
      </c>
      <c r="C412" s="125" t="s">
        <v>272</v>
      </c>
      <c r="D412" s="64" t="s">
        <v>314</v>
      </c>
      <c r="E412" s="125" t="s">
        <v>259</v>
      </c>
      <c r="F412" s="125" t="s">
        <v>406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</row>
    <row r="413" spans="1:56" s="106" customFormat="1" ht="12.75">
      <c r="A413" s="124" t="s">
        <v>21</v>
      </c>
      <c r="B413" s="124">
        <v>3</v>
      </c>
      <c r="C413" s="125" t="s">
        <v>272</v>
      </c>
      <c r="D413" s="64" t="s">
        <v>314</v>
      </c>
      <c r="E413" s="125" t="s">
        <v>259</v>
      </c>
      <c r="F413" s="125" t="s">
        <v>497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</row>
    <row r="414" spans="1:56" s="106" customFormat="1" ht="12.75">
      <c r="A414" s="117" t="s">
        <v>21</v>
      </c>
      <c r="B414" s="117">
        <v>1</v>
      </c>
      <c r="C414" s="118" t="s">
        <v>272</v>
      </c>
      <c r="D414" s="64" t="s">
        <v>314</v>
      </c>
      <c r="E414" s="118"/>
      <c r="F414" s="118" t="s">
        <v>369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</row>
    <row r="415" spans="1:56" s="106" customFormat="1" ht="12.75">
      <c r="A415" s="117" t="s">
        <v>21</v>
      </c>
      <c r="B415" s="117">
        <v>1</v>
      </c>
      <c r="C415" s="118" t="s">
        <v>272</v>
      </c>
      <c r="D415" s="64" t="s">
        <v>314</v>
      </c>
      <c r="E415" s="118"/>
      <c r="F415" s="118" t="s">
        <v>371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</row>
    <row r="416" spans="1:56" s="106" customFormat="1" ht="12.75">
      <c r="A416" s="117" t="s">
        <v>21</v>
      </c>
      <c r="B416" s="117">
        <v>2</v>
      </c>
      <c r="C416" s="118" t="s">
        <v>272</v>
      </c>
      <c r="D416" s="64" t="s">
        <v>314</v>
      </c>
      <c r="E416" s="118"/>
      <c r="F416" s="118" t="s">
        <v>433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</row>
    <row r="417" spans="1:56" s="106" customFormat="1" ht="12.75">
      <c r="A417" s="124" t="s">
        <v>315</v>
      </c>
      <c r="B417" s="124">
        <v>2</v>
      </c>
      <c r="C417" s="125" t="s">
        <v>316</v>
      </c>
      <c r="D417" s="64" t="s">
        <v>314</v>
      </c>
      <c r="E417" s="125" t="s">
        <v>259</v>
      </c>
      <c r="F417" s="125" t="s">
        <v>446</v>
      </c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</row>
    <row r="418" spans="1:56" s="106" customFormat="1" ht="12.75">
      <c r="A418" s="124" t="s">
        <v>315</v>
      </c>
      <c r="B418" s="124">
        <v>1</v>
      </c>
      <c r="C418" s="125" t="s">
        <v>316</v>
      </c>
      <c r="D418" s="64" t="s">
        <v>314</v>
      </c>
      <c r="E418" s="125" t="s">
        <v>259</v>
      </c>
      <c r="F418" s="125" t="s">
        <v>291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</row>
    <row r="419" spans="1:56" s="106" customFormat="1" ht="12.75">
      <c r="A419" s="124" t="s">
        <v>11</v>
      </c>
      <c r="B419" s="124">
        <v>1</v>
      </c>
      <c r="C419" s="125" t="s">
        <v>12</v>
      </c>
      <c r="D419" s="64" t="s">
        <v>262</v>
      </c>
      <c r="E419" s="125" t="s">
        <v>259</v>
      </c>
      <c r="F419" s="124" t="s">
        <v>1</v>
      </c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</row>
    <row r="420" spans="1:56" s="106" customFormat="1" ht="12.75">
      <c r="A420" s="124" t="s">
        <v>11</v>
      </c>
      <c r="B420" s="124">
        <v>1</v>
      </c>
      <c r="C420" s="125" t="s">
        <v>12</v>
      </c>
      <c r="D420" s="64" t="s">
        <v>348</v>
      </c>
      <c r="E420" s="125" t="s">
        <v>259</v>
      </c>
      <c r="F420" s="125" t="s">
        <v>339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</row>
    <row r="421" spans="1:56" s="106" customFormat="1" ht="12.75">
      <c r="A421" s="117" t="s">
        <v>11</v>
      </c>
      <c r="B421" s="117">
        <v>1</v>
      </c>
      <c r="C421" s="118" t="s">
        <v>12</v>
      </c>
      <c r="D421" s="64" t="s">
        <v>500</v>
      </c>
      <c r="E421" s="118"/>
      <c r="F421" s="118" t="s">
        <v>497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</row>
    <row r="422" spans="1:56" s="106" customFormat="1" ht="12.75">
      <c r="A422" s="124" t="s">
        <v>11</v>
      </c>
      <c r="B422" s="124">
        <v>1</v>
      </c>
      <c r="C422" s="125" t="s">
        <v>265</v>
      </c>
      <c r="D422" s="64" t="s">
        <v>412</v>
      </c>
      <c r="E422" s="125" t="s">
        <v>259</v>
      </c>
      <c r="F422" s="125" t="s">
        <v>406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</row>
    <row r="423" spans="1:56" s="106" customFormat="1" ht="12.75">
      <c r="A423" s="117" t="s">
        <v>11</v>
      </c>
      <c r="B423" s="117">
        <v>1</v>
      </c>
      <c r="C423" s="118" t="s">
        <v>12</v>
      </c>
      <c r="D423" s="64" t="s">
        <v>448</v>
      </c>
      <c r="E423" s="118"/>
      <c r="F423" s="118" t="s">
        <v>446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</row>
    <row r="424" spans="1:56" s="106" customFormat="1" ht="12.75">
      <c r="A424" s="117" t="s">
        <v>11</v>
      </c>
      <c r="B424" s="117">
        <v>1</v>
      </c>
      <c r="C424" s="118" t="s">
        <v>265</v>
      </c>
      <c r="D424" s="64" t="s">
        <v>448</v>
      </c>
      <c r="E424" s="118"/>
      <c r="F424" s="118" t="s">
        <v>446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</row>
    <row r="425" spans="1:56" s="106" customFormat="1" ht="12.75">
      <c r="A425" s="119" t="s">
        <v>11</v>
      </c>
      <c r="B425" s="119">
        <v>1</v>
      </c>
      <c r="C425" s="120" t="s">
        <v>12</v>
      </c>
      <c r="D425" s="64" t="s">
        <v>295</v>
      </c>
      <c r="E425" s="120" t="s">
        <v>261</v>
      </c>
      <c r="F425" s="120" t="s">
        <v>291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</row>
    <row r="426" spans="1:56" s="106" customFormat="1" ht="12.75">
      <c r="A426" s="124" t="s">
        <v>75</v>
      </c>
      <c r="B426" s="124">
        <v>1</v>
      </c>
      <c r="C426" s="125" t="s">
        <v>257</v>
      </c>
      <c r="D426" s="64" t="s">
        <v>308</v>
      </c>
      <c r="E426" s="125" t="s">
        <v>259</v>
      </c>
      <c r="F426" s="125" t="s">
        <v>339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</row>
    <row r="427" spans="1:56" s="106" customFormat="1" ht="12.75">
      <c r="A427" s="124" t="s">
        <v>13</v>
      </c>
      <c r="B427" s="124">
        <v>7</v>
      </c>
      <c r="C427" s="125" t="s">
        <v>14</v>
      </c>
      <c r="D427" s="64" t="s">
        <v>308</v>
      </c>
      <c r="E427" s="125" t="s">
        <v>259</v>
      </c>
      <c r="F427" s="125" t="s">
        <v>339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</row>
    <row r="428" spans="1:56" s="106" customFormat="1" ht="12.75">
      <c r="A428" s="119" t="s">
        <v>17</v>
      </c>
      <c r="B428" s="119">
        <v>1</v>
      </c>
      <c r="C428" s="120" t="s">
        <v>18</v>
      </c>
      <c r="D428" s="64" t="s">
        <v>308</v>
      </c>
      <c r="E428" s="120" t="s">
        <v>261</v>
      </c>
      <c r="F428" s="120" t="s">
        <v>339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</row>
    <row r="429" spans="1:56" s="106" customFormat="1" ht="12.75">
      <c r="A429" s="119" t="s">
        <v>17</v>
      </c>
      <c r="B429" s="119">
        <v>1</v>
      </c>
      <c r="C429" s="120" t="s">
        <v>18</v>
      </c>
      <c r="D429" s="64" t="s">
        <v>308</v>
      </c>
      <c r="E429" s="120" t="s">
        <v>261</v>
      </c>
      <c r="F429" s="120" t="s">
        <v>371</v>
      </c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</row>
    <row r="430" spans="1:56" s="106" customFormat="1" ht="12.75">
      <c r="A430" s="124" t="s">
        <v>17</v>
      </c>
      <c r="B430" s="124">
        <v>1</v>
      </c>
      <c r="C430" s="125" t="s">
        <v>18</v>
      </c>
      <c r="D430" s="64" t="s">
        <v>308</v>
      </c>
      <c r="E430" s="125" t="s">
        <v>259</v>
      </c>
      <c r="F430" s="125" t="s">
        <v>291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</row>
    <row r="431" spans="1:56" s="106" customFormat="1" ht="12.75">
      <c r="A431" s="124" t="s">
        <v>17</v>
      </c>
      <c r="B431" s="124">
        <v>8</v>
      </c>
      <c r="C431" s="125" t="s">
        <v>18</v>
      </c>
      <c r="D431" s="64" t="s">
        <v>308</v>
      </c>
      <c r="E431" s="125" t="s">
        <v>259</v>
      </c>
      <c r="F431" s="125" t="s">
        <v>339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</row>
    <row r="432" spans="1:56" s="106" customFormat="1" ht="12.75">
      <c r="A432" s="119" t="s">
        <v>29</v>
      </c>
      <c r="B432" s="119">
        <v>1</v>
      </c>
      <c r="C432" s="120" t="s">
        <v>188</v>
      </c>
      <c r="D432" s="64" t="s">
        <v>403</v>
      </c>
      <c r="E432" s="120" t="s">
        <v>261</v>
      </c>
      <c r="F432" s="120" t="s">
        <v>433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</row>
    <row r="433" spans="1:56" s="106" customFormat="1" ht="12.75">
      <c r="A433" s="124" t="s">
        <v>29</v>
      </c>
      <c r="B433" s="124">
        <v>1</v>
      </c>
      <c r="C433" s="125" t="s">
        <v>188</v>
      </c>
      <c r="D433" s="64" t="s">
        <v>403</v>
      </c>
      <c r="E433" s="125" t="s">
        <v>259</v>
      </c>
      <c r="F433" s="125" t="s">
        <v>371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</row>
    <row r="434" spans="1:56" s="106" customFormat="1" ht="12.75">
      <c r="A434" s="119" t="s">
        <v>22</v>
      </c>
      <c r="B434" s="119">
        <v>1</v>
      </c>
      <c r="C434" s="120" t="s">
        <v>26</v>
      </c>
      <c r="D434" s="64" t="s">
        <v>517</v>
      </c>
      <c r="E434" s="120" t="s">
        <v>261</v>
      </c>
      <c r="F434" s="120" t="s">
        <v>512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</row>
    <row r="435" spans="1:56" s="106" customFormat="1" ht="12.75">
      <c r="A435" s="124" t="s">
        <v>31</v>
      </c>
      <c r="B435" s="124">
        <v>1</v>
      </c>
      <c r="C435" s="125" t="s">
        <v>12</v>
      </c>
      <c r="D435" s="64" t="s">
        <v>281</v>
      </c>
      <c r="E435" s="125" t="s">
        <v>259</v>
      </c>
      <c r="F435" s="124" t="s">
        <v>1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</row>
    <row r="436" spans="1:56" s="106" customFormat="1" ht="12.75">
      <c r="A436" s="124" t="s">
        <v>11</v>
      </c>
      <c r="B436" s="124">
        <v>1</v>
      </c>
      <c r="C436" s="125" t="s">
        <v>12</v>
      </c>
      <c r="D436" s="64" t="s">
        <v>501</v>
      </c>
      <c r="E436" s="125" t="s">
        <v>259</v>
      </c>
      <c r="F436" s="125" t="s">
        <v>497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</row>
    <row r="437" spans="1:56" s="106" customFormat="1" ht="12.75">
      <c r="A437" s="117" t="s">
        <v>31</v>
      </c>
      <c r="B437" s="117">
        <v>1</v>
      </c>
      <c r="C437" s="118" t="s">
        <v>12</v>
      </c>
      <c r="D437" s="64" t="s">
        <v>426</v>
      </c>
      <c r="E437" s="118"/>
      <c r="F437" s="118" t="s">
        <v>406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</row>
    <row r="438" spans="1:56" s="106" customFormat="1" ht="12.75">
      <c r="A438" s="117" t="s">
        <v>11</v>
      </c>
      <c r="B438" s="117">
        <v>1</v>
      </c>
      <c r="C438" s="118" t="s">
        <v>12</v>
      </c>
      <c r="D438" s="64" t="s">
        <v>472</v>
      </c>
      <c r="E438" s="118"/>
      <c r="F438" s="118" t="s">
        <v>465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</row>
    <row r="439" spans="1:56" s="106" customFormat="1" ht="12.75">
      <c r="A439" s="117" t="s">
        <v>11</v>
      </c>
      <c r="B439" s="117">
        <v>1</v>
      </c>
      <c r="C439" s="118" t="s">
        <v>12</v>
      </c>
      <c r="D439" s="64" t="s">
        <v>409</v>
      </c>
      <c r="E439" s="118"/>
      <c r="F439" s="118" t="s">
        <v>406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</row>
    <row r="440" spans="1:56" s="106" customFormat="1" ht="12.75">
      <c r="A440" s="124" t="s">
        <v>11</v>
      </c>
      <c r="B440" s="124">
        <v>1</v>
      </c>
      <c r="C440" s="125" t="s">
        <v>12</v>
      </c>
      <c r="D440" s="64" t="s">
        <v>475</v>
      </c>
      <c r="E440" s="125" t="s">
        <v>259</v>
      </c>
      <c r="F440" s="125" t="s">
        <v>465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</row>
    <row r="441" spans="1:56" s="106" customFormat="1" ht="12.75">
      <c r="A441" s="124" t="s">
        <v>11</v>
      </c>
      <c r="B441" s="124">
        <v>1</v>
      </c>
      <c r="C441" s="125" t="s">
        <v>12</v>
      </c>
      <c r="D441" s="64" t="s">
        <v>263</v>
      </c>
      <c r="E441" s="125" t="s">
        <v>259</v>
      </c>
      <c r="F441" s="124" t="s">
        <v>1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</row>
    <row r="442" spans="1:56" s="106" customFormat="1" ht="12.75">
      <c r="A442" s="119" t="s">
        <v>11</v>
      </c>
      <c r="B442" s="119">
        <v>1</v>
      </c>
      <c r="C442" s="120" t="s">
        <v>12</v>
      </c>
      <c r="D442" s="64" t="s">
        <v>260</v>
      </c>
      <c r="E442" s="120" t="s">
        <v>261</v>
      </c>
      <c r="F442" s="119" t="s">
        <v>1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</row>
    <row r="443" spans="1:56" s="106" customFormat="1" ht="12.75">
      <c r="A443" s="117" t="s">
        <v>31</v>
      </c>
      <c r="B443" s="117">
        <v>1</v>
      </c>
      <c r="C443" s="118" t="s">
        <v>12</v>
      </c>
      <c r="D443" s="64" t="s">
        <v>336</v>
      </c>
      <c r="E443" s="118"/>
      <c r="F443" s="118" t="s">
        <v>291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</row>
    <row r="444" spans="1:56" s="106" customFormat="1" ht="12.75">
      <c r="A444" s="117" t="s">
        <v>11</v>
      </c>
      <c r="B444" s="117">
        <v>1</v>
      </c>
      <c r="C444" s="118" t="s">
        <v>12</v>
      </c>
      <c r="D444" s="64" t="s">
        <v>378</v>
      </c>
      <c r="E444" s="118"/>
      <c r="F444" s="118" t="s">
        <v>371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</row>
    <row r="445" spans="1:56" s="106" customFormat="1" ht="12.75">
      <c r="A445" s="42" t="s">
        <v>8</v>
      </c>
      <c r="B445" s="42">
        <v>1</v>
      </c>
      <c r="C445" s="121" t="s">
        <v>9</v>
      </c>
      <c r="D445" s="64" t="s">
        <v>447</v>
      </c>
      <c r="E445" s="121" t="s">
        <v>273</v>
      </c>
      <c r="F445" s="121" t="s">
        <v>446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</row>
    <row r="446" spans="1:56" s="106" customFormat="1" ht="12.75">
      <c r="A446" s="119" t="s">
        <v>19</v>
      </c>
      <c r="B446" s="119">
        <v>1</v>
      </c>
      <c r="C446" s="120" t="s">
        <v>20</v>
      </c>
      <c r="D446" s="64" t="s">
        <v>269</v>
      </c>
      <c r="E446" s="120" t="s">
        <v>261</v>
      </c>
      <c r="F446" s="119" t="s">
        <v>1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</row>
    <row r="447" spans="1:56" s="106" customFormat="1" ht="12.75">
      <c r="A447" s="117" t="s">
        <v>31</v>
      </c>
      <c r="B447" s="117">
        <v>1</v>
      </c>
      <c r="C447" s="118" t="s">
        <v>12</v>
      </c>
      <c r="D447" s="64" t="s">
        <v>491</v>
      </c>
      <c r="E447" s="118"/>
      <c r="F447" s="118" t="s">
        <v>465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</row>
    <row r="448" spans="1:56" s="106" customFormat="1" ht="12.75">
      <c r="A448" s="119" t="s">
        <v>22</v>
      </c>
      <c r="B448" s="119">
        <v>1</v>
      </c>
      <c r="C448" s="120" t="s">
        <v>25</v>
      </c>
      <c r="D448" s="64" t="s">
        <v>358</v>
      </c>
      <c r="E448" s="120" t="s">
        <v>261</v>
      </c>
      <c r="F448" s="120" t="s">
        <v>339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</row>
    <row r="449" spans="1:56" s="106" customFormat="1" ht="12.75">
      <c r="A449" s="117" t="s">
        <v>15</v>
      </c>
      <c r="B449" s="117">
        <v>1</v>
      </c>
      <c r="C449" s="118" t="s">
        <v>16</v>
      </c>
      <c r="D449" s="64" t="s">
        <v>486</v>
      </c>
      <c r="E449" s="118"/>
      <c r="F449" s="118" t="s">
        <v>497</v>
      </c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</row>
    <row r="450" spans="1:56" s="106" customFormat="1" ht="12.75">
      <c r="A450" s="124" t="s">
        <v>22</v>
      </c>
      <c r="B450" s="124">
        <v>1</v>
      </c>
      <c r="C450" s="125" t="s">
        <v>25</v>
      </c>
      <c r="D450" s="64" t="s">
        <v>486</v>
      </c>
      <c r="E450" s="125" t="s">
        <v>259</v>
      </c>
      <c r="F450" s="125" t="s">
        <v>465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</row>
    <row r="451" spans="1:56" s="106" customFormat="1" ht="12.75">
      <c r="A451" s="42" t="s">
        <v>22</v>
      </c>
      <c r="B451" s="42">
        <v>1</v>
      </c>
      <c r="C451" s="121" t="s">
        <v>27</v>
      </c>
      <c r="D451" s="64" t="s">
        <v>439</v>
      </c>
      <c r="E451" s="121" t="s">
        <v>273</v>
      </c>
      <c r="F451" s="121" t="s">
        <v>433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</row>
    <row r="452" spans="1:56" s="106" customFormat="1" ht="12.75">
      <c r="A452" s="119" t="s">
        <v>22</v>
      </c>
      <c r="B452" s="119">
        <v>2</v>
      </c>
      <c r="C452" s="120" t="s">
        <v>26</v>
      </c>
      <c r="D452" s="64" t="s">
        <v>288</v>
      </c>
      <c r="E452" s="120" t="s">
        <v>261</v>
      </c>
      <c r="F452" s="120" t="s">
        <v>406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</row>
    <row r="453" spans="1:56" s="106" customFormat="1" ht="12.75">
      <c r="A453" s="124" t="s">
        <v>22</v>
      </c>
      <c r="B453" s="124">
        <v>3</v>
      </c>
      <c r="C453" s="125" t="s">
        <v>26</v>
      </c>
      <c r="D453" s="64" t="s">
        <v>288</v>
      </c>
      <c r="E453" s="125" t="s">
        <v>259</v>
      </c>
      <c r="F453" s="125" t="s">
        <v>406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</row>
    <row r="454" spans="1:56" s="106" customFormat="1" ht="12.75">
      <c r="A454" s="124" t="s">
        <v>22</v>
      </c>
      <c r="B454" s="124">
        <v>1</v>
      </c>
      <c r="C454" s="125" t="s">
        <v>26</v>
      </c>
      <c r="D454" s="64" t="s">
        <v>288</v>
      </c>
      <c r="E454" s="125" t="s">
        <v>259</v>
      </c>
      <c r="F454" s="125" t="s">
        <v>465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</row>
    <row r="455" spans="1:56" s="106" customFormat="1" ht="12.75">
      <c r="A455" s="124" t="s">
        <v>22</v>
      </c>
      <c r="B455" s="124">
        <v>1</v>
      </c>
      <c r="C455" s="125" t="s">
        <v>28</v>
      </c>
      <c r="D455" s="64" t="s">
        <v>288</v>
      </c>
      <c r="E455" s="125" t="s">
        <v>259</v>
      </c>
      <c r="F455" s="125" t="s">
        <v>497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</row>
    <row r="456" spans="1:56" s="106" customFormat="1" ht="12.75">
      <c r="A456" s="124" t="s">
        <v>31</v>
      </c>
      <c r="B456" s="124">
        <v>1</v>
      </c>
      <c r="C456" s="125" t="s">
        <v>278</v>
      </c>
      <c r="D456" s="64" t="s">
        <v>288</v>
      </c>
      <c r="E456" s="125" t="s">
        <v>259</v>
      </c>
      <c r="F456" s="124" t="s">
        <v>1</v>
      </c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</row>
    <row r="457" spans="1:56" s="106" customFormat="1" ht="12.75">
      <c r="A457" s="119" t="s">
        <v>19</v>
      </c>
      <c r="B457" s="119">
        <v>1</v>
      </c>
      <c r="C457" s="120" t="s">
        <v>20</v>
      </c>
      <c r="D457" s="64" t="s">
        <v>385</v>
      </c>
      <c r="E457" s="120" t="s">
        <v>261</v>
      </c>
      <c r="F457" s="120" t="s">
        <v>371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</row>
    <row r="458" spans="1:56" s="106" customFormat="1" ht="12.75">
      <c r="A458" s="119" t="s">
        <v>19</v>
      </c>
      <c r="B458" s="119">
        <v>1</v>
      </c>
      <c r="C458" s="120" t="s">
        <v>20</v>
      </c>
      <c r="D458" s="64" t="s">
        <v>385</v>
      </c>
      <c r="E458" s="120" t="s">
        <v>261</v>
      </c>
      <c r="F458" s="120" t="s">
        <v>497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</row>
    <row r="459" spans="1:56" s="106" customFormat="1" ht="12.75">
      <c r="A459" s="124" t="s">
        <v>19</v>
      </c>
      <c r="B459" s="124">
        <v>1</v>
      </c>
      <c r="C459" s="125" t="s">
        <v>20</v>
      </c>
      <c r="D459" s="64" t="s">
        <v>385</v>
      </c>
      <c r="E459" s="125" t="s">
        <v>259</v>
      </c>
      <c r="F459" s="125" t="s">
        <v>406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</row>
    <row r="460" spans="1:56" s="106" customFormat="1" ht="12.75">
      <c r="A460" s="124" t="s">
        <v>22</v>
      </c>
      <c r="B460" s="124">
        <v>1</v>
      </c>
      <c r="C460" s="125" t="s">
        <v>26</v>
      </c>
      <c r="D460" s="64" t="s">
        <v>385</v>
      </c>
      <c r="E460" s="125" t="s">
        <v>259</v>
      </c>
      <c r="F460" s="125" t="s">
        <v>406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</row>
    <row r="461" spans="1:56" s="106" customFormat="1" ht="12.75">
      <c r="A461" s="122" t="s">
        <v>22</v>
      </c>
      <c r="B461" s="122">
        <v>1</v>
      </c>
      <c r="C461" s="123" t="s">
        <v>26</v>
      </c>
      <c r="D461" s="64" t="s">
        <v>402</v>
      </c>
      <c r="E461" s="123" t="s">
        <v>301</v>
      </c>
      <c r="F461" s="123" t="s">
        <v>371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</row>
    <row r="462" spans="1:56" s="106" customFormat="1" ht="12.75">
      <c r="A462" s="119" t="s">
        <v>19</v>
      </c>
      <c r="B462" s="119">
        <v>3</v>
      </c>
      <c r="C462" s="120" t="s">
        <v>20</v>
      </c>
      <c r="D462" s="64" t="s">
        <v>311</v>
      </c>
      <c r="E462" s="120" t="s">
        <v>261</v>
      </c>
      <c r="F462" s="120" t="s">
        <v>291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</row>
    <row r="463" spans="1:56" s="106" customFormat="1" ht="12.75">
      <c r="A463" s="119" t="s">
        <v>19</v>
      </c>
      <c r="B463" s="119">
        <v>2</v>
      </c>
      <c r="C463" s="120" t="s">
        <v>20</v>
      </c>
      <c r="D463" s="64" t="s">
        <v>311</v>
      </c>
      <c r="E463" s="120" t="s">
        <v>261</v>
      </c>
      <c r="F463" s="120" t="s">
        <v>339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</row>
    <row r="464" spans="1:56" s="107" customFormat="1" ht="12.75">
      <c r="A464" s="119" t="s">
        <v>19</v>
      </c>
      <c r="B464" s="119">
        <v>2</v>
      </c>
      <c r="C464" s="120" t="s">
        <v>20</v>
      </c>
      <c r="D464" s="64" t="s">
        <v>311</v>
      </c>
      <c r="E464" s="120" t="s">
        <v>261</v>
      </c>
      <c r="F464" s="120" t="s">
        <v>406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</row>
    <row r="465" spans="1:56" s="107" customFormat="1" ht="12.75">
      <c r="A465" s="119" t="s">
        <v>19</v>
      </c>
      <c r="B465" s="119">
        <v>2</v>
      </c>
      <c r="C465" s="120" t="s">
        <v>20</v>
      </c>
      <c r="D465" s="64" t="s">
        <v>311</v>
      </c>
      <c r="E465" s="120" t="s">
        <v>261</v>
      </c>
      <c r="F465" s="120" t="s">
        <v>465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</row>
    <row r="466" spans="1:56" s="107" customFormat="1" ht="12.75">
      <c r="A466" s="119" t="s">
        <v>19</v>
      </c>
      <c r="B466" s="119">
        <v>1</v>
      </c>
      <c r="C466" s="120" t="s">
        <v>20</v>
      </c>
      <c r="D466" s="64" t="s">
        <v>311</v>
      </c>
      <c r="E466" s="120" t="s">
        <v>261</v>
      </c>
      <c r="F466" s="120" t="s">
        <v>497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</row>
    <row r="467" spans="1:56" s="107" customFormat="1" ht="12.75">
      <c r="A467" s="119" t="s">
        <v>19</v>
      </c>
      <c r="B467" s="119">
        <v>2</v>
      </c>
      <c r="C467" s="120" t="s">
        <v>20</v>
      </c>
      <c r="D467" s="64" t="s">
        <v>356</v>
      </c>
      <c r="E467" s="120" t="s">
        <v>261</v>
      </c>
      <c r="F467" s="120" t="s">
        <v>465</v>
      </c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</row>
    <row r="468" spans="1:56" s="107" customFormat="1" ht="12.75">
      <c r="A468" s="119" t="s">
        <v>19</v>
      </c>
      <c r="B468" s="119">
        <v>1</v>
      </c>
      <c r="C468" s="120" t="s">
        <v>20</v>
      </c>
      <c r="D468" s="64" t="s">
        <v>356</v>
      </c>
      <c r="E468" s="120" t="s">
        <v>261</v>
      </c>
      <c r="F468" s="120" t="s">
        <v>433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</row>
    <row r="469" spans="1:56" s="107" customFormat="1" ht="12.75">
      <c r="A469" s="42" t="s">
        <v>22</v>
      </c>
      <c r="B469" s="42">
        <v>1</v>
      </c>
      <c r="C469" s="121" t="s">
        <v>26</v>
      </c>
      <c r="D469" s="64" t="s">
        <v>356</v>
      </c>
      <c r="E469" s="121" t="s">
        <v>273</v>
      </c>
      <c r="F469" s="121" t="s">
        <v>339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</row>
    <row r="470" spans="1:56" s="107" customFormat="1" ht="12.75">
      <c r="A470" s="42" t="s">
        <v>22</v>
      </c>
      <c r="B470" s="42">
        <v>1</v>
      </c>
      <c r="C470" s="121" t="s">
        <v>26</v>
      </c>
      <c r="D470" s="64" t="s">
        <v>356</v>
      </c>
      <c r="E470" s="121" t="s">
        <v>273</v>
      </c>
      <c r="F470" s="121" t="s">
        <v>406</v>
      </c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</row>
    <row r="471" spans="1:56" s="107" customFormat="1" ht="12.75">
      <c r="A471" s="42" t="s">
        <v>22</v>
      </c>
      <c r="B471" s="42">
        <v>1</v>
      </c>
      <c r="C471" s="121" t="s">
        <v>26</v>
      </c>
      <c r="D471" s="64" t="s">
        <v>356</v>
      </c>
      <c r="E471" s="121" t="s">
        <v>273</v>
      </c>
      <c r="F471" s="121" t="s">
        <v>497</v>
      </c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</row>
    <row r="472" spans="1:56" s="107" customFormat="1" ht="12.75">
      <c r="A472" s="124" t="s">
        <v>19</v>
      </c>
      <c r="B472" s="124">
        <v>3</v>
      </c>
      <c r="C472" s="125" t="s">
        <v>20</v>
      </c>
      <c r="D472" s="64" t="s">
        <v>431</v>
      </c>
      <c r="E472" s="125" t="s">
        <v>259</v>
      </c>
      <c r="F472" s="125" t="s">
        <v>497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</row>
    <row r="473" spans="1:56" s="107" customFormat="1" ht="12.75">
      <c r="A473" s="119" t="s">
        <v>22</v>
      </c>
      <c r="B473" s="119">
        <v>1</v>
      </c>
      <c r="C473" s="120" t="s">
        <v>26</v>
      </c>
      <c r="D473" s="64" t="s">
        <v>431</v>
      </c>
      <c r="E473" s="120" t="s">
        <v>261</v>
      </c>
      <c r="F473" s="120" t="s">
        <v>446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</row>
    <row r="474" spans="1:56" s="107" customFormat="1" ht="12.75">
      <c r="A474" s="124" t="s">
        <v>31</v>
      </c>
      <c r="B474" s="124">
        <v>1</v>
      </c>
      <c r="C474" s="125" t="s">
        <v>12</v>
      </c>
      <c r="D474" s="64" t="s">
        <v>282</v>
      </c>
      <c r="E474" s="125" t="s">
        <v>259</v>
      </c>
      <c r="F474" s="124" t="s">
        <v>1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</row>
    <row r="475" spans="1:56" s="107" customFormat="1" ht="12.75">
      <c r="A475" s="119" t="s">
        <v>22</v>
      </c>
      <c r="B475" s="119">
        <v>1</v>
      </c>
      <c r="C475" s="120" t="s">
        <v>26</v>
      </c>
      <c r="D475" s="64" t="s">
        <v>485</v>
      </c>
      <c r="E475" s="120" t="s">
        <v>261</v>
      </c>
      <c r="F475" s="120" t="s">
        <v>465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</row>
    <row r="476" spans="1:56" s="107" customFormat="1" ht="12.75">
      <c r="A476" s="124" t="s">
        <v>22</v>
      </c>
      <c r="B476" s="124">
        <v>2</v>
      </c>
      <c r="C476" s="125" t="s">
        <v>26</v>
      </c>
      <c r="D476" s="64" t="s">
        <v>485</v>
      </c>
      <c r="E476" s="125" t="s">
        <v>259</v>
      </c>
      <c r="F476" s="125" t="s">
        <v>465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</row>
    <row r="477" spans="1:56" s="107" customFormat="1" ht="12.75">
      <c r="A477" s="124" t="s">
        <v>17</v>
      </c>
      <c r="B477" s="124">
        <v>2</v>
      </c>
      <c r="C477" s="125" t="s">
        <v>18</v>
      </c>
      <c r="D477" s="64" t="s">
        <v>309</v>
      </c>
      <c r="E477" s="125" t="s">
        <v>259</v>
      </c>
      <c r="F477" s="125" t="s">
        <v>291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</row>
    <row r="478" spans="1:56" s="107" customFormat="1" ht="12.75">
      <c r="A478" s="124" t="s">
        <v>17</v>
      </c>
      <c r="B478" s="124">
        <v>3</v>
      </c>
      <c r="C478" s="125" t="s">
        <v>18</v>
      </c>
      <c r="D478" s="64" t="s">
        <v>309</v>
      </c>
      <c r="E478" s="125" t="s">
        <v>259</v>
      </c>
      <c r="F478" s="125" t="s">
        <v>339</v>
      </c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</row>
    <row r="479" spans="1:56" s="107" customFormat="1" ht="12.75">
      <c r="A479" s="124" t="s">
        <v>17</v>
      </c>
      <c r="B479" s="124">
        <v>1</v>
      </c>
      <c r="C479" s="125" t="s">
        <v>18</v>
      </c>
      <c r="D479" s="64" t="s">
        <v>353</v>
      </c>
      <c r="E479" s="125" t="s">
        <v>259</v>
      </c>
      <c r="F479" s="125" t="s">
        <v>339</v>
      </c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</row>
    <row r="480" spans="1:56" s="107" customFormat="1" ht="12.75">
      <c r="A480" s="119" t="s">
        <v>22</v>
      </c>
      <c r="B480" s="119">
        <v>1</v>
      </c>
      <c r="C480" s="120" t="s">
        <v>23</v>
      </c>
      <c r="D480" s="64" t="s">
        <v>363</v>
      </c>
      <c r="E480" s="120" t="s">
        <v>261</v>
      </c>
      <c r="F480" s="120" t="s">
        <v>465</v>
      </c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</row>
    <row r="481" spans="1:56" s="107" customFormat="1" ht="12.75">
      <c r="A481" s="119" t="s">
        <v>22</v>
      </c>
      <c r="B481" s="119">
        <v>1</v>
      </c>
      <c r="C481" s="120" t="s">
        <v>23</v>
      </c>
      <c r="D481" s="64" t="s">
        <v>363</v>
      </c>
      <c r="E481" s="120" t="s">
        <v>261</v>
      </c>
      <c r="F481" s="120" t="s">
        <v>433</v>
      </c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</row>
    <row r="482" spans="1:56" s="107" customFormat="1" ht="12.75">
      <c r="A482" s="124" t="s">
        <v>22</v>
      </c>
      <c r="B482" s="124">
        <v>1</v>
      </c>
      <c r="C482" s="125" t="s">
        <v>23</v>
      </c>
      <c r="D482" s="64" t="s">
        <v>363</v>
      </c>
      <c r="E482" s="125" t="s">
        <v>259</v>
      </c>
      <c r="F482" s="125" t="s">
        <v>497</v>
      </c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</row>
    <row r="483" spans="1:56" s="107" customFormat="1" ht="12.75">
      <c r="A483" s="119" t="s">
        <v>22</v>
      </c>
      <c r="B483" s="119">
        <v>3</v>
      </c>
      <c r="C483" s="120" t="s">
        <v>25</v>
      </c>
      <c r="D483" s="64" t="s">
        <v>363</v>
      </c>
      <c r="E483" s="120" t="s">
        <v>261</v>
      </c>
      <c r="F483" s="120" t="s">
        <v>406</v>
      </c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</row>
    <row r="484" spans="1:56" s="107" customFormat="1" ht="12.75">
      <c r="A484" s="119" t="s">
        <v>22</v>
      </c>
      <c r="B484" s="119">
        <v>2</v>
      </c>
      <c r="C484" s="120" t="s">
        <v>25</v>
      </c>
      <c r="D484" s="64" t="s">
        <v>363</v>
      </c>
      <c r="E484" s="120" t="s">
        <v>261</v>
      </c>
      <c r="F484" s="120" t="s">
        <v>465</v>
      </c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</row>
    <row r="485" spans="1:56" s="107" customFormat="1" ht="12.75">
      <c r="A485" s="119" t="s">
        <v>22</v>
      </c>
      <c r="B485" s="119">
        <v>2</v>
      </c>
      <c r="C485" s="120" t="s">
        <v>26</v>
      </c>
      <c r="D485" s="64" t="s">
        <v>363</v>
      </c>
      <c r="E485" s="120" t="s">
        <v>261</v>
      </c>
      <c r="F485" s="120" t="s">
        <v>406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</row>
    <row r="486" spans="1:56" s="107" customFormat="1" ht="12.75">
      <c r="A486" s="119" t="s">
        <v>22</v>
      </c>
      <c r="B486" s="119">
        <v>1</v>
      </c>
      <c r="C486" s="120" t="s">
        <v>26</v>
      </c>
      <c r="D486" s="64" t="s">
        <v>363</v>
      </c>
      <c r="E486" s="120" t="s">
        <v>261</v>
      </c>
      <c r="F486" s="120" t="s">
        <v>465</v>
      </c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</row>
    <row r="487" spans="1:56" s="107" customFormat="1" ht="12.75">
      <c r="A487" s="124" t="s">
        <v>22</v>
      </c>
      <c r="B487" s="124">
        <v>1</v>
      </c>
      <c r="C487" s="125" t="s">
        <v>26</v>
      </c>
      <c r="D487" s="64" t="s">
        <v>363</v>
      </c>
      <c r="E487" s="125" t="s">
        <v>259</v>
      </c>
      <c r="F487" s="125" t="s">
        <v>339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</row>
    <row r="488" spans="1:56" s="107" customFormat="1" ht="12.75">
      <c r="A488" s="124" t="s">
        <v>22</v>
      </c>
      <c r="B488" s="124">
        <v>1</v>
      </c>
      <c r="C488" s="125" t="s">
        <v>28</v>
      </c>
      <c r="D488" s="64" t="s">
        <v>363</v>
      </c>
      <c r="E488" s="125" t="s">
        <v>259</v>
      </c>
      <c r="F488" s="125" t="s">
        <v>371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</row>
    <row r="489" spans="1:56" s="107" customFormat="1" ht="12.75">
      <c r="A489" s="124" t="s">
        <v>15</v>
      </c>
      <c r="B489" s="124">
        <v>1</v>
      </c>
      <c r="C489" s="125" t="s">
        <v>16</v>
      </c>
      <c r="D489" s="64" t="s">
        <v>306</v>
      </c>
      <c r="E489" s="125" t="s">
        <v>259</v>
      </c>
      <c r="F489" s="125" t="s">
        <v>291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</row>
    <row r="490" spans="1:6" ht="12.75">
      <c r="A490" s="124" t="s">
        <v>15</v>
      </c>
      <c r="B490" s="124">
        <v>1</v>
      </c>
      <c r="C490" s="125" t="s">
        <v>16</v>
      </c>
      <c r="D490" s="64" t="s">
        <v>306</v>
      </c>
      <c r="E490" s="125" t="s">
        <v>259</v>
      </c>
      <c r="F490" s="125" t="s">
        <v>446</v>
      </c>
    </row>
    <row r="491" spans="1:6" ht="12.75">
      <c r="A491" s="117" t="s">
        <v>15</v>
      </c>
      <c r="B491" s="117">
        <v>1</v>
      </c>
      <c r="C491" s="118" t="s">
        <v>16</v>
      </c>
      <c r="D491" s="64" t="s">
        <v>306</v>
      </c>
      <c r="F491" s="118" t="s">
        <v>497</v>
      </c>
    </row>
    <row r="492" spans="1:6" ht="12.75">
      <c r="A492" s="117" t="s">
        <v>15</v>
      </c>
      <c r="B492" s="117">
        <v>1</v>
      </c>
      <c r="C492" s="118" t="s">
        <v>16</v>
      </c>
      <c r="D492" s="64" t="s">
        <v>306</v>
      </c>
      <c r="F492" s="118" t="s">
        <v>446</v>
      </c>
    </row>
    <row r="493" spans="1:6" ht="12.75">
      <c r="A493" s="117" t="s">
        <v>17</v>
      </c>
      <c r="B493" s="117">
        <v>1</v>
      </c>
      <c r="C493" s="118" t="s">
        <v>18</v>
      </c>
      <c r="D493" s="64" t="s">
        <v>306</v>
      </c>
      <c r="F493" s="118" t="s">
        <v>446</v>
      </c>
    </row>
    <row r="494" spans="1:6" ht="12.75">
      <c r="A494" s="126" t="s">
        <v>22</v>
      </c>
      <c r="B494" s="126">
        <v>1</v>
      </c>
      <c r="C494" s="127" t="s">
        <v>24</v>
      </c>
      <c r="D494" s="64" t="s">
        <v>306</v>
      </c>
      <c r="E494" s="127" t="s">
        <v>392</v>
      </c>
      <c r="F494" s="127" t="s">
        <v>433</v>
      </c>
    </row>
    <row r="495" spans="1:6" ht="12.75">
      <c r="A495" s="126" t="s">
        <v>22</v>
      </c>
      <c r="B495" s="126">
        <v>1</v>
      </c>
      <c r="C495" s="127" t="s">
        <v>25</v>
      </c>
      <c r="D495" s="64" t="s">
        <v>306</v>
      </c>
      <c r="E495" s="127" t="s">
        <v>392</v>
      </c>
      <c r="F495" s="127" t="s">
        <v>433</v>
      </c>
    </row>
    <row r="496" spans="1:6" ht="12.75">
      <c r="A496" s="119" t="s">
        <v>22</v>
      </c>
      <c r="B496" s="119">
        <v>1</v>
      </c>
      <c r="C496" s="120" t="s">
        <v>25</v>
      </c>
      <c r="D496" s="64" t="s">
        <v>306</v>
      </c>
      <c r="E496" s="120" t="s">
        <v>261</v>
      </c>
      <c r="F496" s="120" t="s">
        <v>291</v>
      </c>
    </row>
    <row r="497" spans="1:6" ht="12.75">
      <c r="A497" s="126" t="s">
        <v>22</v>
      </c>
      <c r="B497" s="126">
        <v>1</v>
      </c>
      <c r="C497" s="127" t="s">
        <v>26</v>
      </c>
      <c r="D497" s="64" t="s">
        <v>306</v>
      </c>
      <c r="E497" s="127" t="s">
        <v>392</v>
      </c>
      <c r="F497" s="127" t="s">
        <v>371</v>
      </c>
    </row>
    <row r="498" spans="1:6" ht="12.75">
      <c r="A498" s="126" t="s">
        <v>22</v>
      </c>
      <c r="B498" s="126">
        <v>1</v>
      </c>
      <c r="C498" s="127" t="s">
        <v>26</v>
      </c>
      <c r="D498" s="64" t="s">
        <v>306</v>
      </c>
      <c r="E498" s="127" t="s">
        <v>392</v>
      </c>
      <c r="F498" s="127" t="s">
        <v>465</v>
      </c>
    </row>
    <row r="499" spans="1:6" ht="12.75">
      <c r="A499" s="119" t="s">
        <v>22</v>
      </c>
      <c r="B499" s="119">
        <v>1</v>
      </c>
      <c r="C499" s="120" t="s">
        <v>26</v>
      </c>
      <c r="D499" s="64" t="s">
        <v>306</v>
      </c>
      <c r="E499" s="120" t="s">
        <v>261</v>
      </c>
      <c r="F499" s="120" t="s">
        <v>291</v>
      </c>
    </row>
    <row r="500" spans="1:6" ht="12.75">
      <c r="A500" s="119" t="s">
        <v>22</v>
      </c>
      <c r="B500" s="119">
        <v>1</v>
      </c>
      <c r="C500" s="120" t="s">
        <v>26</v>
      </c>
      <c r="D500" s="64" t="s">
        <v>306</v>
      </c>
      <c r="E500" s="120" t="s">
        <v>261</v>
      </c>
      <c r="F500" s="120" t="s">
        <v>339</v>
      </c>
    </row>
    <row r="501" spans="1:6" ht="12.75">
      <c r="A501" s="119" t="s">
        <v>22</v>
      </c>
      <c r="B501" s="119">
        <v>2</v>
      </c>
      <c r="C501" s="120" t="s">
        <v>26</v>
      </c>
      <c r="D501" s="64" t="s">
        <v>306</v>
      </c>
      <c r="E501" s="120" t="s">
        <v>261</v>
      </c>
      <c r="F501" s="120" t="s">
        <v>371</v>
      </c>
    </row>
    <row r="502" spans="1:6" ht="12.75">
      <c r="A502" s="119" t="s">
        <v>22</v>
      </c>
      <c r="B502" s="119">
        <v>2</v>
      </c>
      <c r="C502" s="120" t="s">
        <v>26</v>
      </c>
      <c r="D502" s="64" t="s">
        <v>306</v>
      </c>
      <c r="E502" s="120" t="s">
        <v>261</v>
      </c>
      <c r="F502" s="120" t="s">
        <v>406</v>
      </c>
    </row>
    <row r="503" spans="1:6" ht="12.75">
      <c r="A503" s="119" t="s">
        <v>22</v>
      </c>
      <c r="B503" s="119">
        <v>1</v>
      </c>
      <c r="C503" s="120" t="s">
        <v>26</v>
      </c>
      <c r="D503" s="64" t="s">
        <v>306</v>
      </c>
      <c r="E503" s="120" t="s">
        <v>261</v>
      </c>
      <c r="F503" s="120" t="s">
        <v>497</v>
      </c>
    </row>
    <row r="504" spans="1:6" ht="12.75">
      <c r="A504" s="124" t="s">
        <v>22</v>
      </c>
      <c r="B504" s="124">
        <v>1</v>
      </c>
      <c r="C504" s="125" t="s">
        <v>26</v>
      </c>
      <c r="D504" s="64" t="s">
        <v>306</v>
      </c>
      <c r="E504" s="125" t="s">
        <v>259</v>
      </c>
      <c r="F504" s="125" t="s">
        <v>291</v>
      </c>
    </row>
    <row r="505" spans="1:6" ht="12.75">
      <c r="A505" s="124" t="s">
        <v>22</v>
      </c>
      <c r="B505" s="124">
        <v>1</v>
      </c>
      <c r="C505" s="125" t="s">
        <v>26</v>
      </c>
      <c r="D505" s="64" t="s">
        <v>306</v>
      </c>
      <c r="E505" s="125" t="s">
        <v>259</v>
      </c>
      <c r="F505" s="125" t="s">
        <v>371</v>
      </c>
    </row>
    <row r="506" spans="1:6" ht="12.75">
      <c r="A506" s="119" t="s">
        <v>22</v>
      </c>
      <c r="B506" s="119">
        <v>1</v>
      </c>
      <c r="C506" s="120" t="s">
        <v>28</v>
      </c>
      <c r="D506" s="64" t="s">
        <v>306</v>
      </c>
      <c r="E506" s="120" t="s">
        <v>261</v>
      </c>
      <c r="F506" s="120" t="s">
        <v>446</v>
      </c>
    </row>
    <row r="507" spans="1:6" ht="12.75">
      <c r="A507" s="124" t="s">
        <v>22</v>
      </c>
      <c r="B507" s="124">
        <v>1</v>
      </c>
      <c r="C507" s="125" t="s">
        <v>28</v>
      </c>
      <c r="D507" s="64" t="s">
        <v>306</v>
      </c>
      <c r="E507" s="125" t="s">
        <v>259</v>
      </c>
      <c r="F507" s="125" t="s">
        <v>406</v>
      </c>
    </row>
    <row r="508" spans="1:6" ht="12.75">
      <c r="A508" s="126" t="s">
        <v>29</v>
      </c>
      <c r="B508" s="126">
        <v>1</v>
      </c>
      <c r="C508" s="127" t="s">
        <v>187</v>
      </c>
      <c r="D508" s="64" t="s">
        <v>306</v>
      </c>
      <c r="E508" s="127" t="s">
        <v>392</v>
      </c>
      <c r="F508" s="127" t="s">
        <v>406</v>
      </c>
    </row>
    <row r="509" spans="1:6" ht="12.75">
      <c r="A509" s="119" t="s">
        <v>29</v>
      </c>
      <c r="B509" s="119">
        <v>2</v>
      </c>
      <c r="C509" s="120" t="s">
        <v>188</v>
      </c>
      <c r="D509" s="64" t="s">
        <v>306</v>
      </c>
      <c r="E509" s="120" t="s">
        <v>261</v>
      </c>
      <c r="F509" s="120" t="s">
        <v>433</v>
      </c>
    </row>
    <row r="510" spans="1:6" ht="12.75">
      <c r="A510" s="119" t="s">
        <v>22</v>
      </c>
      <c r="B510" s="119">
        <v>1</v>
      </c>
      <c r="C510" s="120" t="s">
        <v>25</v>
      </c>
      <c r="D510" s="64" t="s">
        <v>417</v>
      </c>
      <c r="E510" s="120" t="s">
        <v>261</v>
      </c>
      <c r="F510" s="120" t="s">
        <v>446</v>
      </c>
    </row>
    <row r="511" spans="1:6" ht="12.75">
      <c r="A511" s="119" t="s">
        <v>22</v>
      </c>
      <c r="B511" s="119">
        <v>1</v>
      </c>
      <c r="C511" s="120" t="s">
        <v>26</v>
      </c>
      <c r="D511" s="64" t="s">
        <v>417</v>
      </c>
      <c r="E511" s="120" t="s">
        <v>261</v>
      </c>
      <c r="F511" s="120" t="s">
        <v>406</v>
      </c>
    </row>
    <row r="512" spans="1:6" ht="12.75">
      <c r="A512" s="119" t="s">
        <v>22</v>
      </c>
      <c r="B512" s="119">
        <v>1</v>
      </c>
      <c r="C512" s="120" t="s">
        <v>28</v>
      </c>
      <c r="D512" s="64" t="s">
        <v>276</v>
      </c>
      <c r="E512" s="120" t="s">
        <v>261</v>
      </c>
      <c r="F512" s="119" t="s">
        <v>1</v>
      </c>
    </row>
    <row r="513" spans="1:6" ht="12.75">
      <c r="A513" s="119" t="s">
        <v>22</v>
      </c>
      <c r="B513" s="119">
        <v>1</v>
      </c>
      <c r="C513" s="120" t="s">
        <v>26</v>
      </c>
      <c r="D513" s="64" t="s">
        <v>397</v>
      </c>
      <c r="E513" s="120" t="s">
        <v>261</v>
      </c>
      <c r="F513" s="120" t="s">
        <v>371</v>
      </c>
    </row>
    <row r="514" spans="1:6" ht="12.75">
      <c r="A514" s="119" t="s">
        <v>22</v>
      </c>
      <c r="B514" s="119">
        <v>1</v>
      </c>
      <c r="C514" s="120" t="s">
        <v>28</v>
      </c>
      <c r="D514" s="64" t="s">
        <v>332</v>
      </c>
      <c r="E514" s="120" t="s">
        <v>261</v>
      </c>
      <c r="F514" s="120" t="s">
        <v>291</v>
      </c>
    </row>
    <row r="515" spans="1:6" ht="12.75">
      <c r="A515" s="124" t="s">
        <v>15</v>
      </c>
      <c r="B515" s="124">
        <v>1</v>
      </c>
      <c r="C515" s="125" t="s">
        <v>16</v>
      </c>
      <c r="D515" s="64" t="s">
        <v>267</v>
      </c>
      <c r="E515" s="125" t="s">
        <v>259</v>
      </c>
      <c r="F515" s="124" t="s">
        <v>1</v>
      </c>
    </row>
    <row r="516" spans="1:6" ht="12.75">
      <c r="A516" s="122" t="s">
        <v>185</v>
      </c>
      <c r="B516" s="122">
        <v>1</v>
      </c>
      <c r="C516" s="123" t="s">
        <v>299</v>
      </c>
      <c r="D516" s="64" t="s">
        <v>300</v>
      </c>
      <c r="E516" s="123" t="s">
        <v>301</v>
      </c>
      <c r="F516" s="123" t="s">
        <v>291</v>
      </c>
    </row>
    <row r="517" spans="1:6" ht="12.75">
      <c r="A517" s="117" t="s">
        <v>185</v>
      </c>
      <c r="B517" s="117">
        <v>1</v>
      </c>
      <c r="C517" s="118" t="s">
        <v>299</v>
      </c>
      <c r="D517" s="64" t="s">
        <v>300</v>
      </c>
      <c r="F517" s="118" t="s">
        <v>465</v>
      </c>
    </row>
    <row r="518" spans="1:6" ht="12.75">
      <c r="A518" s="119" t="s">
        <v>19</v>
      </c>
      <c r="B518" s="119">
        <v>1</v>
      </c>
      <c r="C518" s="120" t="s">
        <v>20</v>
      </c>
      <c r="D518" s="64" t="s">
        <v>384</v>
      </c>
      <c r="E518" s="120" t="s">
        <v>261</v>
      </c>
      <c r="F518" s="120" t="s">
        <v>371</v>
      </c>
    </row>
    <row r="519" spans="1:6" ht="12.75">
      <c r="A519" s="119" t="s">
        <v>19</v>
      </c>
      <c r="B519" s="119">
        <v>1</v>
      </c>
      <c r="C519" s="120" t="s">
        <v>20</v>
      </c>
      <c r="D519" s="64" t="s">
        <v>384</v>
      </c>
      <c r="E519" s="120" t="s">
        <v>261</v>
      </c>
      <c r="F519" s="120" t="s">
        <v>497</v>
      </c>
    </row>
    <row r="520" spans="1:6" ht="12.75">
      <c r="A520" s="117" t="s">
        <v>19</v>
      </c>
      <c r="B520" s="117">
        <v>1</v>
      </c>
      <c r="C520" s="118" t="s">
        <v>20</v>
      </c>
      <c r="D520" s="64" t="s">
        <v>384</v>
      </c>
      <c r="F520" s="118" t="s">
        <v>371</v>
      </c>
    </row>
    <row r="521" spans="1:6" ht="12.75">
      <c r="A521" s="119" t="s">
        <v>11</v>
      </c>
      <c r="B521" s="119">
        <v>1</v>
      </c>
      <c r="C521" s="120" t="s">
        <v>12</v>
      </c>
      <c r="D521" s="64" t="s">
        <v>296</v>
      </c>
      <c r="E521" s="120" t="s">
        <v>261</v>
      </c>
      <c r="F521" s="120" t="s">
        <v>291</v>
      </c>
    </row>
    <row r="522" spans="1:6" ht="12.75">
      <c r="A522" s="117" t="s">
        <v>31</v>
      </c>
      <c r="B522" s="117">
        <v>1</v>
      </c>
      <c r="C522" s="118" t="s">
        <v>12</v>
      </c>
      <c r="D522" s="64" t="s">
        <v>404</v>
      </c>
      <c r="F522" s="118" t="s">
        <v>371</v>
      </c>
    </row>
    <row r="523" spans="1:6" ht="12.75">
      <c r="A523" s="117" t="s">
        <v>11</v>
      </c>
      <c r="B523" s="117">
        <v>1</v>
      </c>
      <c r="C523" s="118" t="s">
        <v>12</v>
      </c>
      <c r="D523" s="64" t="s">
        <v>410</v>
      </c>
      <c r="F523" s="118" t="s">
        <v>406</v>
      </c>
    </row>
    <row r="524" spans="1:6" ht="12.75">
      <c r="A524" s="117" t="s">
        <v>11</v>
      </c>
      <c r="B524" s="117">
        <v>1</v>
      </c>
      <c r="C524" s="118" t="s">
        <v>12</v>
      </c>
      <c r="D524" s="64" t="s">
        <v>410</v>
      </c>
      <c r="F524" s="118" t="s">
        <v>465</v>
      </c>
    </row>
    <row r="525" spans="1:6" ht="12.75">
      <c r="A525" s="119" t="s">
        <v>11</v>
      </c>
      <c r="B525" s="119">
        <v>1</v>
      </c>
      <c r="C525" s="120" t="s">
        <v>12</v>
      </c>
      <c r="D525" s="64" t="s">
        <v>264</v>
      </c>
      <c r="E525" s="120" t="s">
        <v>261</v>
      </c>
      <c r="F525" s="120" t="s">
        <v>465</v>
      </c>
    </row>
    <row r="526" spans="1:6" ht="12.75">
      <c r="A526" s="124" t="s">
        <v>11</v>
      </c>
      <c r="B526" s="124">
        <v>1</v>
      </c>
      <c r="C526" s="125" t="s">
        <v>12</v>
      </c>
      <c r="D526" s="64" t="s">
        <v>264</v>
      </c>
      <c r="E526" s="125" t="s">
        <v>259</v>
      </c>
      <c r="F526" s="124" t="s">
        <v>1</v>
      </c>
    </row>
    <row r="527" spans="1:6" ht="12.75">
      <c r="A527" s="117" t="s">
        <v>11</v>
      </c>
      <c r="B527" s="117">
        <v>1</v>
      </c>
      <c r="C527" s="118" t="s">
        <v>12</v>
      </c>
      <c r="D527" s="64" t="s">
        <v>473</v>
      </c>
      <c r="F527" s="118" t="s">
        <v>465</v>
      </c>
    </row>
    <row r="528" spans="1:6" ht="12.75">
      <c r="A528" s="119" t="s">
        <v>22</v>
      </c>
      <c r="B528" s="119">
        <v>1</v>
      </c>
      <c r="C528" s="120" t="s">
        <v>23</v>
      </c>
      <c r="D528" s="64" t="s">
        <v>482</v>
      </c>
      <c r="E528" s="120" t="s">
        <v>261</v>
      </c>
      <c r="F528" s="120" t="s">
        <v>465</v>
      </c>
    </row>
    <row r="529" spans="1:6" ht="12.75">
      <c r="A529" s="124" t="s">
        <v>17</v>
      </c>
      <c r="B529" s="124">
        <v>1</v>
      </c>
      <c r="C529" s="125" t="s">
        <v>18</v>
      </c>
      <c r="D529" s="64" t="s">
        <v>310</v>
      </c>
      <c r="E529" s="125" t="s">
        <v>259</v>
      </c>
      <c r="F529" s="125" t="s">
        <v>291</v>
      </c>
    </row>
    <row r="530" spans="1:6" ht="12.75">
      <c r="A530" s="119" t="s">
        <v>22</v>
      </c>
      <c r="B530" s="119">
        <v>1</v>
      </c>
      <c r="C530" s="120" t="s">
        <v>23</v>
      </c>
      <c r="D530" s="64" t="s">
        <v>365</v>
      </c>
      <c r="E530" s="120" t="s">
        <v>261</v>
      </c>
      <c r="F530" s="120" t="s">
        <v>371</v>
      </c>
    </row>
    <row r="531" spans="1:6" ht="12.75">
      <c r="A531" s="124" t="s">
        <v>22</v>
      </c>
      <c r="B531" s="124">
        <v>1</v>
      </c>
      <c r="C531" s="125" t="s">
        <v>23</v>
      </c>
      <c r="D531" s="64" t="s">
        <v>365</v>
      </c>
      <c r="E531" s="125" t="s">
        <v>259</v>
      </c>
      <c r="F531" s="125" t="s">
        <v>406</v>
      </c>
    </row>
    <row r="532" spans="1:6" ht="12.75">
      <c r="A532" s="119" t="s">
        <v>22</v>
      </c>
      <c r="B532" s="119">
        <v>4</v>
      </c>
      <c r="C532" s="120" t="s">
        <v>25</v>
      </c>
      <c r="D532" s="64" t="s">
        <v>365</v>
      </c>
      <c r="E532" s="120" t="s">
        <v>261</v>
      </c>
      <c r="F532" s="120" t="s">
        <v>497</v>
      </c>
    </row>
    <row r="533" spans="1:6" ht="12.75">
      <c r="A533" s="122" t="s">
        <v>22</v>
      </c>
      <c r="B533" s="122">
        <v>1</v>
      </c>
      <c r="C533" s="123" t="s">
        <v>25</v>
      </c>
      <c r="D533" s="64" t="s">
        <v>365</v>
      </c>
      <c r="E533" s="123" t="s">
        <v>301</v>
      </c>
      <c r="F533" s="123" t="s">
        <v>339</v>
      </c>
    </row>
    <row r="534" spans="1:6" ht="12.75">
      <c r="A534" s="122" t="s">
        <v>22</v>
      </c>
      <c r="B534" s="122">
        <v>1</v>
      </c>
      <c r="C534" s="123" t="s">
        <v>25</v>
      </c>
      <c r="D534" s="64" t="s">
        <v>365</v>
      </c>
      <c r="E534" s="123" t="s">
        <v>301</v>
      </c>
      <c r="F534" s="123" t="s">
        <v>465</v>
      </c>
    </row>
    <row r="535" spans="1:6" ht="12.75">
      <c r="A535" s="124" t="s">
        <v>22</v>
      </c>
      <c r="B535" s="124">
        <v>1</v>
      </c>
      <c r="C535" s="125" t="s">
        <v>27</v>
      </c>
      <c r="D535" s="64" t="s">
        <v>365</v>
      </c>
      <c r="E535" s="125" t="s">
        <v>259</v>
      </c>
      <c r="F535" s="125" t="s">
        <v>497</v>
      </c>
    </row>
    <row r="536" spans="1:6" ht="12.75">
      <c r="A536" s="124" t="s">
        <v>22</v>
      </c>
      <c r="B536" s="124">
        <v>1</v>
      </c>
      <c r="C536" s="125" t="s">
        <v>27</v>
      </c>
      <c r="D536" s="64" t="s">
        <v>365</v>
      </c>
      <c r="E536" s="125" t="s">
        <v>259</v>
      </c>
      <c r="F536" s="125" t="s">
        <v>446</v>
      </c>
    </row>
    <row r="537" spans="1:6" ht="12.75">
      <c r="A537" s="117" t="s">
        <v>22</v>
      </c>
      <c r="B537" s="117">
        <v>1</v>
      </c>
      <c r="C537" s="118" t="s">
        <v>28</v>
      </c>
      <c r="D537" s="64" t="s">
        <v>318</v>
      </c>
      <c r="F537" s="118" t="s">
        <v>291</v>
      </c>
    </row>
    <row r="538" spans="1:6" ht="12.75">
      <c r="A538" s="124" t="s">
        <v>19</v>
      </c>
      <c r="B538" s="124">
        <v>1</v>
      </c>
      <c r="C538" s="125" t="s">
        <v>20</v>
      </c>
      <c r="D538" s="64" t="s">
        <v>312</v>
      </c>
      <c r="E538" s="125" t="s">
        <v>259</v>
      </c>
      <c r="F538" s="125" t="s">
        <v>291</v>
      </c>
    </row>
    <row r="539" spans="1:6" ht="12.75">
      <c r="A539" s="124" t="s">
        <v>19</v>
      </c>
      <c r="B539" s="124">
        <v>1</v>
      </c>
      <c r="C539" s="125" t="s">
        <v>20</v>
      </c>
      <c r="D539" s="64" t="s">
        <v>312</v>
      </c>
      <c r="E539" s="125" t="s">
        <v>259</v>
      </c>
      <c r="F539" s="125" t="s">
        <v>339</v>
      </c>
    </row>
    <row r="540" spans="1:6" ht="12.75">
      <c r="A540" s="124" t="s">
        <v>19</v>
      </c>
      <c r="B540" s="124">
        <v>3</v>
      </c>
      <c r="C540" s="125" t="s">
        <v>20</v>
      </c>
      <c r="D540" s="64" t="s">
        <v>312</v>
      </c>
      <c r="E540" s="125" t="s">
        <v>259</v>
      </c>
      <c r="F540" s="125" t="s">
        <v>371</v>
      </c>
    </row>
    <row r="541" spans="1:6" ht="12.75">
      <c r="A541" s="124" t="s">
        <v>19</v>
      </c>
      <c r="B541" s="124">
        <v>2</v>
      </c>
      <c r="C541" s="125" t="s">
        <v>20</v>
      </c>
      <c r="D541" s="64" t="s">
        <v>312</v>
      </c>
      <c r="E541" s="125" t="s">
        <v>259</v>
      </c>
      <c r="F541" s="125" t="s">
        <v>406</v>
      </c>
    </row>
    <row r="542" spans="1:6" ht="12.75">
      <c r="A542" s="124" t="s">
        <v>22</v>
      </c>
      <c r="B542" s="124">
        <v>1</v>
      </c>
      <c r="C542" s="125" t="s">
        <v>25</v>
      </c>
      <c r="D542" s="64" t="s">
        <v>312</v>
      </c>
      <c r="E542" s="125" t="s">
        <v>259</v>
      </c>
      <c r="F542" s="125" t="s">
        <v>406</v>
      </c>
    </row>
    <row r="543" spans="1:6" ht="12.75">
      <c r="A543" s="124" t="s">
        <v>22</v>
      </c>
      <c r="B543" s="124">
        <v>1</v>
      </c>
      <c r="C543" s="125" t="s">
        <v>26</v>
      </c>
      <c r="D543" s="64" t="s">
        <v>312</v>
      </c>
      <c r="E543" s="125" t="s">
        <v>259</v>
      </c>
      <c r="F543" s="125" t="s">
        <v>291</v>
      </c>
    </row>
    <row r="544" spans="1:6" ht="12.75">
      <c r="A544" s="124" t="s">
        <v>22</v>
      </c>
      <c r="B544" s="124">
        <v>1</v>
      </c>
      <c r="C544" s="125" t="s">
        <v>26</v>
      </c>
      <c r="D544" s="64" t="s">
        <v>312</v>
      </c>
      <c r="E544" s="125" t="s">
        <v>259</v>
      </c>
      <c r="F544" s="125" t="s">
        <v>406</v>
      </c>
    </row>
    <row r="545" spans="1:6" ht="12.75">
      <c r="A545" s="119" t="s">
        <v>22</v>
      </c>
      <c r="B545" s="119">
        <v>1</v>
      </c>
      <c r="C545" s="120" t="s">
        <v>28</v>
      </c>
      <c r="D545" s="64" t="s">
        <v>312</v>
      </c>
      <c r="E545" s="120" t="s">
        <v>261</v>
      </c>
      <c r="F545" s="120" t="s">
        <v>339</v>
      </c>
    </row>
    <row r="546" spans="1:6" ht="12.75">
      <c r="A546" s="119" t="s">
        <v>22</v>
      </c>
      <c r="B546" s="119">
        <v>1</v>
      </c>
      <c r="C546" s="120" t="s">
        <v>28</v>
      </c>
      <c r="D546" s="64" t="s">
        <v>312</v>
      </c>
      <c r="E546" s="120" t="s">
        <v>261</v>
      </c>
      <c r="F546" s="120" t="s">
        <v>371</v>
      </c>
    </row>
    <row r="547" spans="1:6" ht="12.75">
      <c r="A547" s="124" t="s">
        <v>22</v>
      </c>
      <c r="B547" s="124">
        <v>1</v>
      </c>
      <c r="C547" s="125" t="s">
        <v>28</v>
      </c>
      <c r="D547" s="64" t="s">
        <v>312</v>
      </c>
      <c r="E547" s="125" t="s">
        <v>259</v>
      </c>
      <c r="F547" s="125" t="s">
        <v>291</v>
      </c>
    </row>
    <row r="548" spans="1:6" ht="12.75">
      <c r="A548" s="124" t="s">
        <v>22</v>
      </c>
      <c r="B548" s="124">
        <v>1</v>
      </c>
      <c r="C548" s="125" t="s">
        <v>28</v>
      </c>
      <c r="D548" s="64" t="s">
        <v>312</v>
      </c>
      <c r="E548" s="125" t="s">
        <v>259</v>
      </c>
      <c r="F548" s="125" t="s">
        <v>371</v>
      </c>
    </row>
    <row r="549" spans="1:6" ht="12.75">
      <c r="A549" s="124" t="s">
        <v>22</v>
      </c>
      <c r="B549" s="124">
        <v>1</v>
      </c>
      <c r="C549" s="125" t="s">
        <v>28</v>
      </c>
      <c r="D549" s="64" t="s">
        <v>312</v>
      </c>
      <c r="E549" s="125" t="s">
        <v>259</v>
      </c>
      <c r="F549" s="125" t="s">
        <v>406</v>
      </c>
    </row>
    <row r="550" spans="1:6" ht="12.75">
      <c r="A550" s="124" t="s">
        <v>22</v>
      </c>
      <c r="B550" s="124">
        <v>1</v>
      </c>
      <c r="C550" s="125" t="s">
        <v>28</v>
      </c>
      <c r="D550" s="64" t="s">
        <v>312</v>
      </c>
      <c r="E550" s="125" t="s">
        <v>259</v>
      </c>
      <c r="F550" s="125" t="s">
        <v>497</v>
      </c>
    </row>
    <row r="551" spans="1:6" ht="12.75">
      <c r="A551" s="124" t="s">
        <v>19</v>
      </c>
      <c r="B551" s="124">
        <v>1</v>
      </c>
      <c r="C551" s="125" t="s">
        <v>20</v>
      </c>
      <c r="D551" s="64" t="s">
        <v>477</v>
      </c>
      <c r="E551" s="125" t="s">
        <v>259</v>
      </c>
      <c r="F551" s="125" t="s">
        <v>465</v>
      </c>
    </row>
    <row r="552" spans="1:6" ht="12.75">
      <c r="A552" s="124" t="s">
        <v>19</v>
      </c>
      <c r="B552" s="124">
        <v>1</v>
      </c>
      <c r="C552" s="125" t="s">
        <v>20</v>
      </c>
      <c r="D552" s="64" t="s">
        <v>477</v>
      </c>
      <c r="E552" s="125" t="s">
        <v>259</v>
      </c>
      <c r="F552" s="125" t="s">
        <v>497</v>
      </c>
    </row>
    <row r="553" spans="1:6" ht="12.75">
      <c r="A553" s="119" t="s">
        <v>22</v>
      </c>
      <c r="B553" s="119">
        <v>1</v>
      </c>
      <c r="C553" s="120" t="s">
        <v>26</v>
      </c>
      <c r="D553" s="64" t="s">
        <v>333</v>
      </c>
      <c r="E553" s="120" t="s">
        <v>261</v>
      </c>
      <c r="F553" s="120" t="s">
        <v>512</v>
      </c>
    </row>
    <row r="554" spans="1:6" ht="12.75">
      <c r="A554" s="124" t="s">
        <v>22</v>
      </c>
      <c r="B554" s="124">
        <v>3</v>
      </c>
      <c r="C554" s="125" t="s">
        <v>26</v>
      </c>
      <c r="D554" s="64" t="s">
        <v>333</v>
      </c>
      <c r="E554" s="125" t="s">
        <v>259</v>
      </c>
      <c r="F554" s="125" t="s">
        <v>291</v>
      </c>
    </row>
    <row r="555" spans="1:6" ht="12.75">
      <c r="A555" s="124" t="s">
        <v>22</v>
      </c>
      <c r="B555" s="124">
        <v>1</v>
      </c>
      <c r="C555" s="125" t="s">
        <v>26</v>
      </c>
      <c r="D555" s="64" t="s">
        <v>333</v>
      </c>
      <c r="E555" s="125" t="s">
        <v>259</v>
      </c>
      <c r="F555" s="125" t="s">
        <v>497</v>
      </c>
    </row>
    <row r="556" spans="1:6" ht="12.75">
      <c r="A556" s="124" t="s">
        <v>22</v>
      </c>
      <c r="B556" s="124">
        <v>1</v>
      </c>
      <c r="C556" s="125" t="s">
        <v>27</v>
      </c>
      <c r="D556" s="64" t="s">
        <v>333</v>
      </c>
      <c r="E556" s="125" t="s">
        <v>259</v>
      </c>
      <c r="F556" s="125" t="s">
        <v>291</v>
      </c>
    </row>
    <row r="557" spans="1:6" ht="12.75">
      <c r="A557" s="124" t="s">
        <v>22</v>
      </c>
      <c r="B557" s="124">
        <v>1</v>
      </c>
      <c r="C557" s="125" t="s">
        <v>27</v>
      </c>
      <c r="D557" s="64" t="s">
        <v>333</v>
      </c>
      <c r="E557" s="125" t="s">
        <v>259</v>
      </c>
      <c r="F557" s="125" t="s">
        <v>433</v>
      </c>
    </row>
    <row r="558" spans="1:6" ht="12.75">
      <c r="A558" s="117" t="s">
        <v>7</v>
      </c>
      <c r="B558" s="117">
        <v>1</v>
      </c>
      <c r="C558" s="118" t="s">
        <v>289</v>
      </c>
      <c r="D558" s="64" t="s">
        <v>432</v>
      </c>
      <c r="F558" s="118" t="s">
        <v>433</v>
      </c>
    </row>
    <row r="559" spans="1:6" ht="12.75">
      <c r="A559" s="117" t="s">
        <v>7</v>
      </c>
      <c r="B559" s="117">
        <v>1</v>
      </c>
      <c r="C559" s="118" t="s">
        <v>289</v>
      </c>
      <c r="D559" s="64" t="s">
        <v>466</v>
      </c>
      <c r="F559" s="118" t="s">
        <v>465</v>
      </c>
    </row>
    <row r="560" spans="1:6" ht="12.75">
      <c r="A560" s="119" t="s">
        <v>22</v>
      </c>
      <c r="B560" s="119">
        <v>1</v>
      </c>
      <c r="C560" s="120" t="s">
        <v>26</v>
      </c>
      <c r="D560" s="64" t="s">
        <v>418</v>
      </c>
      <c r="E560" s="120" t="s">
        <v>261</v>
      </c>
      <c r="F560" s="120" t="s">
        <v>406</v>
      </c>
    </row>
    <row r="561" spans="1:6" ht="12.75">
      <c r="A561" s="117" t="s">
        <v>11</v>
      </c>
      <c r="B561" s="117">
        <v>1</v>
      </c>
      <c r="C561" s="118" t="s">
        <v>12</v>
      </c>
      <c r="D561" s="64" t="s">
        <v>411</v>
      </c>
      <c r="F561" s="118" t="s">
        <v>406</v>
      </c>
    </row>
    <row r="562" spans="1:6" ht="12.75">
      <c r="A562" s="42" t="s">
        <v>22</v>
      </c>
      <c r="B562" s="42">
        <v>1</v>
      </c>
      <c r="C562" s="121" t="s">
        <v>28</v>
      </c>
      <c r="D562" s="64" t="s">
        <v>324</v>
      </c>
      <c r="E562" s="121" t="s">
        <v>273</v>
      </c>
      <c r="F562" s="121" t="s">
        <v>291</v>
      </c>
    </row>
    <row r="563" spans="1:6" ht="12.75">
      <c r="A563" s="117" t="s">
        <v>31</v>
      </c>
      <c r="B563" s="117">
        <v>1</v>
      </c>
      <c r="C563" s="118" t="s">
        <v>283</v>
      </c>
      <c r="D563" s="64" t="s">
        <v>405</v>
      </c>
      <c r="F563" s="118" t="s">
        <v>371</v>
      </c>
    </row>
    <row r="564" spans="1:6" ht="12.75">
      <c r="A564" s="117" t="s">
        <v>15</v>
      </c>
      <c r="B564" s="117">
        <v>1</v>
      </c>
      <c r="C564" s="118" t="s">
        <v>16</v>
      </c>
      <c r="D564" s="64" t="s">
        <v>284</v>
      </c>
      <c r="F564" s="118" t="s">
        <v>465</v>
      </c>
    </row>
    <row r="565" spans="1:6" ht="12.75">
      <c r="A565" s="124" t="s">
        <v>17</v>
      </c>
      <c r="B565" s="124">
        <v>1</v>
      </c>
      <c r="C565" s="125" t="s">
        <v>18</v>
      </c>
      <c r="D565" s="64" t="s">
        <v>284</v>
      </c>
      <c r="E565" s="125" t="s">
        <v>259</v>
      </c>
      <c r="F565" s="125" t="s">
        <v>465</v>
      </c>
    </row>
    <row r="566" spans="1:6" ht="12.75">
      <c r="A566" s="124" t="s">
        <v>17</v>
      </c>
      <c r="B566" s="124">
        <v>1</v>
      </c>
      <c r="C566" s="125" t="s">
        <v>18</v>
      </c>
      <c r="D566" s="64" t="s">
        <v>284</v>
      </c>
      <c r="E566" s="125" t="s">
        <v>259</v>
      </c>
      <c r="F566" s="125" t="s">
        <v>497</v>
      </c>
    </row>
    <row r="567" spans="1:6" ht="12.75">
      <c r="A567" s="124" t="s">
        <v>17</v>
      </c>
      <c r="B567" s="124">
        <v>1</v>
      </c>
      <c r="C567" s="125" t="s">
        <v>18</v>
      </c>
      <c r="D567" s="64" t="s">
        <v>284</v>
      </c>
      <c r="E567" s="125" t="s">
        <v>259</v>
      </c>
      <c r="F567" s="125" t="s">
        <v>433</v>
      </c>
    </row>
    <row r="568" spans="1:6" ht="12.75">
      <c r="A568" s="117" t="s">
        <v>17</v>
      </c>
      <c r="B568" s="117">
        <v>1</v>
      </c>
      <c r="C568" s="118" t="s">
        <v>18</v>
      </c>
      <c r="D568" s="64" t="s">
        <v>284</v>
      </c>
      <c r="F568" s="118" t="s">
        <v>465</v>
      </c>
    </row>
    <row r="569" spans="1:6" ht="12.75">
      <c r="A569" s="117" t="s">
        <v>17</v>
      </c>
      <c r="B569" s="117">
        <v>2</v>
      </c>
      <c r="C569" s="118" t="s">
        <v>18</v>
      </c>
      <c r="D569" s="64" t="s">
        <v>284</v>
      </c>
      <c r="F569" s="118" t="s">
        <v>433</v>
      </c>
    </row>
    <row r="570" spans="1:6" ht="12.75">
      <c r="A570" s="124" t="s">
        <v>31</v>
      </c>
      <c r="B570" s="124">
        <v>1</v>
      </c>
      <c r="C570" s="125" t="s">
        <v>283</v>
      </c>
      <c r="D570" s="64" t="s">
        <v>284</v>
      </c>
      <c r="E570" s="125" t="s">
        <v>259</v>
      </c>
      <c r="F570" s="124" t="s">
        <v>1</v>
      </c>
    </row>
    <row r="571" spans="1:6" ht="12.75">
      <c r="A571" s="124" t="s">
        <v>31</v>
      </c>
      <c r="B571" s="124">
        <v>2</v>
      </c>
      <c r="C571" s="125" t="s">
        <v>283</v>
      </c>
      <c r="D571" s="64" t="s">
        <v>284</v>
      </c>
      <c r="E571" s="125" t="s">
        <v>259</v>
      </c>
      <c r="F571" s="125" t="s">
        <v>433</v>
      </c>
    </row>
    <row r="572" spans="1:6" ht="12.75">
      <c r="A572" s="124" t="s">
        <v>31</v>
      </c>
      <c r="B572" s="124">
        <v>1</v>
      </c>
      <c r="C572" s="125" t="s">
        <v>283</v>
      </c>
      <c r="D572" s="64" t="s">
        <v>510</v>
      </c>
      <c r="E572" s="125" t="s">
        <v>259</v>
      </c>
      <c r="F572" s="125" t="s">
        <v>497</v>
      </c>
    </row>
    <row r="573" spans="1:6" ht="12.75">
      <c r="A573" s="119" t="s">
        <v>13</v>
      </c>
      <c r="B573" s="119">
        <v>1</v>
      </c>
      <c r="C573" s="120" t="s">
        <v>14</v>
      </c>
      <c r="D573" s="64" t="s">
        <v>350</v>
      </c>
      <c r="E573" s="120" t="s">
        <v>261</v>
      </c>
      <c r="F573" s="120" t="s">
        <v>339</v>
      </c>
    </row>
    <row r="574" spans="1:6" ht="12.75">
      <c r="A574" s="42" t="s">
        <v>22</v>
      </c>
      <c r="B574" s="42">
        <v>1</v>
      </c>
      <c r="C574" s="121" t="s">
        <v>26</v>
      </c>
      <c r="D574" s="64" t="s">
        <v>350</v>
      </c>
      <c r="E574" s="121" t="s">
        <v>273</v>
      </c>
      <c r="F574" s="121" t="s">
        <v>433</v>
      </c>
    </row>
    <row r="575" spans="1:6" ht="12.75">
      <c r="A575" s="119" t="s">
        <v>22</v>
      </c>
      <c r="B575" s="119">
        <v>2</v>
      </c>
      <c r="C575" s="120" t="s">
        <v>23</v>
      </c>
      <c r="D575" s="64" t="s">
        <v>516</v>
      </c>
      <c r="E575" s="120" t="s">
        <v>261</v>
      </c>
      <c r="F575" s="120" t="s">
        <v>512</v>
      </c>
    </row>
    <row r="576" spans="1:6" ht="12.75">
      <c r="A576" s="119" t="s">
        <v>22</v>
      </c>
      <c r="B576" s="119">
        <v>1</v>
      </c>
      <c r="C576" s="120" t="s">
        <v>27</v>
      </c>
      <c r="D576" s="64" t="s">
        <v>516</v>
      </c>
      <c r="E576" s="120" t="s">
        <v>261</v>
      </c>
      <c r="F576" s="120" t="s">
        <v>512</v>
      </c>
    </row>
    <row r="577" spans="1:6" ht="12.75">
      <c r="A577" s="124" t="s">
        <v>22</v>
      </c>
      <c r="B577" s="124">
        <v>1</v>
      </c>
      <c r="C577" s="125" t="s">
        <v>27</v>
      </c>
      <c r="D577" s="64" t="s">
        <v>516</v>
      </c>
      <c r="E577" s="125" t="s">
        <v>259</v>
      </c>
      <c r="F577" s="125" t="s">
        <v>512</v>
      </c>
    </row>
    <row r="578" spans="1:6" ht="12.75">
      <c r="A578" s="124" t="s">
        <v>7</v>
      </c>
      <c r="B578" s="124">
        <v>1</v>
      </c>
      <c r="C578" s="125" t="s">
        <v>289</v>
      </c>
      <c r="E578" s="125" t="s">
        <v>259</v>
      </c>
      <c r="F578" s="125" t="s">
        <v>497</v>
      </c>
    </row>
    <row r="579" spans="1:6" ht="12.75">
      <c r="A579" s="117" t="s">
        <v>7</v>
      </c>
      <c r="B579" s="117">
        <v>1</v>
      </c>
      <c r="C579" s="118" t="s">
        <v>289</v>
      </c>
      <c r="F579" s="118" t="s">
        <v>406</v>
      </c>
    </row>
    <row r="580" spans="1:6" ht="12.75">
      <c r="A580" s="117" t="s">
        <v>7</v>
      </c>
      <c r="B580" s="117">
        <v>1</v>
      </c>
      <c r="C580" s="118" t="s">
        <v>289</v>
      </c>
      <c r="F580" s="118" t="s">
        <v>465</v>
      </c>
    </row>
    <row r="581" spans="1:6" ht="12.75">
      <c r="A581" s="117" t="s">
        <v>7</v>
      </c>
      <c r="B581" s="117">
        <v>1</v>
      </c>
      <c r="C581" s="118" t="s">
        <v>289</v>
      </c>
      <c r="F581" s="118" t="s">
        <v>446</v>
      </c>
    </row>
    <row r="582" spans="1:6" ht="12.75">
      <c r="A582" s="117" t="s">
        <v>11</v>
      </c>
      <c r="B582" s="117">
        <v>1</v>
      </c>
      <c r="C582" s="118" t="s">
        <v>12</v>
      </c>
      <c r="F582" s="118" t="s">
        <v>406</v>
      </c>
    </row>
    <row r="583" spans="1:6" ht="12.75">
      <c r="A583" s="124" t="s">
        <v>11</v>
      </c>
      <c r="B583" s="124">
        <v>1</v>
      </c>
      <c r="C583" s="125" t="s">
        <v>265</v>
      </c>
      <c r="E583" s="125" t="s">
        <v>259</v>
      </c>
      <c r="F583" s="124" t="s">
        <v>1</v>
      </c>
    </row>
    <row r="584" spans="1:6" ht="12.75">
      <c r="A584" s="119" t="s">
        <v>19</v>
      </c>
      <c r="B584" s="119">
        <v>1</v>
      </c>
      <c r="C584" s="120" t="s">
        <v>20</v>
      </c>
      <c r="E584" s="120" t="s">
        <v>261</v>
      </c>
      <c r="F584" s="120" t="s">
        <v>406</v>
      </c>
    </row>
    <row r="585" spans="1:6" ht="12.75">
      <c r="A585" s="124" t="s">
        <v>19</v>
      </c>
      <c r="B585" s="124">
        <v>1</v>
      </c>
      <c r="C585" s="125" t="s">
        <v>20</v>
      </c>
      <c r="E585" s="125" t="s">
        <v>259</v>
      </c>
      <c r="F585" s="125" t="s">
        <v>371</v>
      </c>
    </row>
    <row r="586" spans="1:6" ht="12.75">
      <c r="A586" s="124" t="s">
        <v>22</v>
      </c>
      <c r="B586" s="124">
        <v>1</v>
      </c>
      <c r="C586" s="125" t="s">
        <v>23</v>
      </c>
      <c r="E586" s="125" t="s">
        <v>259</v>
      </c>
      <c r="F586" s="125" t="s">
        <v>371</v>
      </c>
    </row>
    <row r="587" spans="1:6" ht="12.75">
      <c r="A587" s="124" t="s">
        <v>22</v>
      </c>
      <c r="B587" s="124">
        <v>1</v>
      </c>
      <c r="C587" s="125" t="s">
        <v>23</v>
      </c>
      <c r="E587" s="125" t="s">
        <v>259</v>
      </c>
      <c r="F587" s="125" t="s">
        <v>512</v>
      </c>
    </row>
    <row r="588" spans="1:6" ht="12.75">
      <c r="A588" s="124" t="s">
        <v>22</v>
      </c>
      <c r="B588" s="124">
        <v>1</v>
      </c>
      <c r="C588" s="125" t="s">
        <v>25</v>
      </c>
      <c r="E588" s="125" t="s">
        <v>259</v>
      </c>
      <c r="F588" s="125" t="s">
        <v>446</v>
      </c>
    </row>
    <row r="589" spans="1:6" ht="12.75">
      <c r="A589" s="119" t="s">
        <v>22</v>
      </c>
      <c r="B589" s="119">
        <v>1</v>
      </c>
      <c r="C589" s="120" t="s">
        <v>26</v>
      </c>
      <c r="E589" s="120" t="s">
        <v>261</v>
      </c>
      <c r="F589" s="120" t="s">
        <v>406</v>
      </c>
    </row>
    <row r="590" spans="1:6" ht="12.75">
      <c r="A590" s="122" t="s">
        <v>22</v>
      </c>
      <c r="B590" s="122">
        <v>1</v>
      </c>
      <c r="C590" s="123" t="s">
        <v>26</v>
      </c>
      <c r="E590" s="123" t="s">
        <v>301</v>
      </c>
      <c r="F590" s="123" t="s">
        <v>371</v>
      </c>
    </row>
    <row r="591" spans="1:6" ht="12.75">
      <c r="A591" s="119" t="s">
        <v>22</v>
      </c>
      <c r="B591" s="119">
        <v>1</v>
      </c>
      <c r="C591" s="120" t="s">
        <v>28</v>
      </c>
      <c r="E591" s="120" t="s">
        <v>261</v>
      </c>
      <c r="F591" s="120" t="s">
        <v>371</v>
      </c>
    </row>
    <row r="592" spans="1:6" ht="12.75">
      <c r="A592" s="119" t="s">
        <v>29</v>
      </c>
      <c r="B592" s="119">
        <v>1</v>
      </c>
      <c r="C592" s="120" t="s">
        <v>187</v>
      </c>
      <c r="E592" s="120" t="s">
        <v>261</v>
      </c>
      <c r="F592" s="119" t="s">
        <v>1</v>
      </c>
    </row>
    <row r="593" spans="1:6" ht="12.75">
      <c r="A593" s="117" t="s">
        <v>31</v>
      </c>
      <c r="B593" s="117">
        <v>1</v>
      </c>
      <c r="C593" s="118" t="s">
        <v>278</v>
      </c>
      <c r="F593" s="118" t="s">
        <v>406</v>
      </c>
    </row>
    <row r="595" ht="12.75">
      <c r="B595" s="129">
        <f>SUM(B4:B594)</f>
        <v>779</v>
      </c>
    </row>
  </sheetData>
  <printOptions gridLines="1" horizontalCentered="1" verticalCentered="1"/>
  <pageMargins left="0" right="0" top="0.3937007874015748" bottom="0" header="0.23" footer="0"/>
  <pageSetup horizontalDpi="600" verticalDpi="600" orientation="landscape" paperSize="9" r:id="rId1"/>
  <headerFooter alignWithMargins="0">
    <oddHeader>&amp;CÜbersicht sortiert nach Trägern - alle Fachdienste - im Januar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5.421875" style="0" bestFit="1" customWidth="1"/>
    <col min="10" max="10" width="5.421875" style="0" bestFit="1" customWidth="1"/>
    <col min="12" max="12" width="5.421875" style="0" bestFit="1" customWidth="1"/>
    <col min="14" max="14" width="5.421875" style="0" bestFit="1" customWidth="1"/>
    <col min="16" max="16" width="5.42187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118</v>
      </c>
      <c r="I1" t="s">
        <v>119</v>
      </c>
      <c r="J1" s="12" t="s">
        <v>118</v>
      </c>
      <c r="K1" t="s">
        <v>119</v>
      </c>
      <c r="L1" s="12" t="s">
        <v>118</v>
      </c>
      <c r="M1" t="s">
        <v>119</v>
      </c>
      <c r="N1" s="12" t="s">
        <v>118</v>
      </c>
      <c r="O1" t="s">
        <v>119</v>
      </c>
      <c r="P1" s="12" t="s">
        <v>118</v>
      </c>
      <c r="Q1" t="s">
        <v>119</v>
      </c>
      <c r="R1" s="3" t="s">
        <v>119</v>
      </c>
    </row>
    <row r="2" spans="1:18" ht="12.75">
      <c r="A2" s="4"/>
      <c r="B2" s="3"/>
      <c r="C2" s="4"/>
      <c r="H2" s="12" t="s">
        <v>120</v>
      </c>
      <c r="I2" t="s">
        <v>121</v>
      </c>
      <c r="J2" s="12" t="s">
        <v>120</v>
      </c>
      <c r="K2" t="s">
        <v>121</v>
      </c>
      <c r="L2" s="12" t="s">
        <v>120</v>
      </c>
      <c r="M2" t="s">
        <v>121</v>
      </c>
      <c r="N2" s="12" t="s">
        <v>120</v>
      </c>
      <c r="O2" t="s">
        <v>121</v>
      </c>
      <c r="P2" s="12" t="s">
        <v>120</v>
      </c>
      <c r="Q2" t="s">
        <v>121</v>
      </c>
      <c r="R2" s="3" t="s">
        <v>121</v>
      </c>
    </row>
    <row r="3" spans="1:18" ht="12" customHeight="1">
      <c r="A3" s="4"/>
      <c r="B3" s="3"/>
      <c r="C3" s="4"/>
      <c r="F3" s="6">
        <v>1</v>
      </c>
      <c r="I3" s="2" t="s">
        <v>1</v>
      </c>
      <c r="J3" s="2"/>
      <c r="K3" s="2" t="s">
        <v>122</v>
      </c>
      <c r="L3" s="2"/>
      <c r="M3" s="2" t="s">
        <v>123</v>
      </c>
      <c r="N3" s="2"/>
      <c r="O3" s="2" t="s">
        <v>124</v>
      </c>
      <c r="P3" s="2"/>
      <c r="Q3" s="2" t="s">
        <v>125</v>
      </c>
      <c r="R3" s="3" t="s">
        <v>126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0</v>
      </c>
      <c r="E4" s="7" t="e">
        <f aca="true" t="shared" si="0" ref="E4:E58">SUM(C4/D4)</f>
        <v>#DIV/0!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22309.14</v>
      </c>
      <c r="D5" s="1">
        <f>SUM(Gesamtübersicht!D5)</f>
        <v>21</v>
      </c>
      <c r="E5" s="7">
        <f t="shared" si="0"/>
        <v>1062.34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0</v>
      </c>
      <c r="M5" s="7">
        <f>SUM(L5+'RSD B'!K5)</f>
        <v>12558</v>
      </c>
      <c r="N5" s="20">
        <v>0</v>
      </c>
      <c r="O5" s="7">
        <f>SUM(N5+'RSD C'!K5)</f>
        <v>9751.14</v>
      </c>
      <c r="P5" s="20">
        <v>0</v>
      </c>
      <c r="Q5" s="7">
        <f>SUM(P5+'RSD D'!K5)</f>
        <v>0</v>
      </c>
      <c r="R5" s="17">
        <f aca="true" t="shared" si="1" ref="R5:R11">SUM(I5+K5+M5+O5+Q5)</f>
        <v>22309.14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1836.62</v>
      </c>
      <c r="D7" s="1">
        <f>SUM(Gesamtübersicht!D7)</f>
        <v>3</v>
      </c>
      <c r="E7" s="7">
        <f t="shared" si="0"/>
        <v>612.2066666666666</v>
      </c>
      <c r="H7" s="20">
        <v>0</v>
      </c>
      <c r="I7" s="7">
        <f>SUM(H7+BLB!K7)</f>
        <v>0</v>
      </c>
      <c r="J7" s="20">
        <v>0</v>
      </c>
      <c r="K7" s="7">
        <f>SUM(J7+'RSD A'!K7)</f>
        <v>0</v>
      </c>
      <c r="L7" s="20">
        <v>0</v>
      </c>
      <c r="M7" s="7">
        <f>SUM(L7+'RSD B'!K7)</f>
        <v>978.92</v>
      </c>
      <c r="N7" s="20">
        <v>0</v>
      </c>
      <c r="O7" s="7">
        <f>SUM(N7+'RSD C'!K7)</f>
        <v>857.7</v>
      </c>
      <c r="P7" s="20">
        <v>0</v>
      </c>
      <c r="Q7" s="7">
        <f>SUM(P7+'RSD D'!K7)</f>
        <v>0</v>
      </c>
      <c r="R7" s="17">
        <f t="shared" si="1"/>
        <v>1836.62</v>
      </c>
    </row>
    <row r="8" spans="1:18" ht="12.75">
      <c r="A8" s="1" t="s">
        <v>85</v>
      </c>
      <c r="C8" s="13">
        <f>SUM(BLB!K8+'RSD A'!K8+'RSD B'!K8+'RSD C'!K8+'RSD D'!K8)</f>
        <v>20345.04</v>
      </c>
      <c r="D8" s="1">
        <f>SUM(Gesamtübersicht!D8)</f>
        <v>3</v>
      </c>
      <c r="E8" s="7">
        <f t="shared" si="0"/>
        <v>6781.68</v>
      </c>
      <c r="H8" s="20">
        <v>0</v>
      </c>
      <c r="I8" s="7">
        <f>SUM(H8+BLB!K8)</f>
        <v>0</v>
      </c>
      <c r="J8" s="20">
        <v>0</v>
      </c>
      <c r="K8" s="7">
        <f>SUM(J8+'RSD A'!K8)</f>
        <v>0</v>
      </c>
      <c r="L8" s="20">
        <v>0</v>
      </c>
      <c r="M8" s="7">
        <f>SUM(L8+'RSD B'!K8)</f>
        <v>0</v>
      </c>
      <c r="N8" s="20">
        <v>0</v>
      </c>
      <c r="O8" s="7">
        <f>SUM(N8+'RSD C'!K8)</f>
        <v>20345.04</v>
      </c>
      <c r="P8" s="20">
        <v>0</v>
      </c>
      <c r="Q8" s="7">
        <f>SUM(P8+'RSD D'!K8)</f>
        <v>0</v>
      </c>
      <c r="R8" s="17">
        <f t="shared" si="1"/>
        <v>20345.04</v>
      </c>
    </row>
    <row r="9" spans="1:18" ht="12.75">
      <c r="A9" s="1" t="s">
        <v>83</v>
      </c>
      <c r="C9" s="13">
        <f>SUM(BLB!K9+'RSD A'!K9+'RSD B'!K9+'RSD C'!K9+'RSD D'!K9)</f>
        <v>16846.940000000002</v>
      </c>
      <c r="D9" s="1">
        <f>SUM(Gesamtübersicht!D9)</f>
        <v>8</v>
      </c>
      <c r="E9" s="7">
        <f t="shared" si="0"/>
        <v>2105.8675000000003</v>
      </c>
      <c r="H9" s="20">
        <v>0</v>
      </c>
      <c r="I9" s="7">
        <f>SUM(H9+BLB!K9)</f>
        <v>0</v>
      </c>
      <c r="J9" s="20">
        <v>0</v>
      </c>
      <c r="K9" s="7">
        <f>SUM(J9+'RSD A'!K9)</f>
        <v>0</v>
      </c>
      <c r="L9" s="20">
        <v>0</v>
      </c>
      <c r="M9" s="7">
        <f>SUM(L9+'RSD B'!K9)</f>
        <v>13050.44</v>
      </c>
      <c r="N9" s="20">
        <v>0</v>
      </c>
      <c r="O9" s="7">
        <f>SUM(N9+'RSD C'!K9)</f>
        <v>3796.5</v>
      </c>
      <c r="P9" s="20">
        <v>0</v>
      </c>
      <c r="Q9" s="7">
        <f>SUM(P9+'RSD D'!K9)</f>
        <v>0</v>
      </c>
      <c r="R9" s="17">
        <f t="shared" si="1"/>
        <v>16846.940000000002</v>
      </c>
    </row>
    <row r="10" spans="1:18" ht="12.75">
      <c r="A10" s="1" t="s">
        <v>77</v>
      </c>
      <c r="C10" s="13">
        <f>SUM(BLB!K10+'RSD A'!K10+'RSD B'!K10+'RSD C'!K10+'RSD D'!K10)</f>
        <v>1930.48</v>
      </c>
      <c r="D10" s="1">
        <f>SUM(Gesamtübersicht!D10)</f>
        <v>3</v>
      </c>
      <c r="E10" s="7">
        <f t="shared" si="0"/>
        <v>643.4933333333333</v>
      </c>
      <c r="H10" s="20">
        <v>0</v>
      </c>
      <c r="I10" s="7">
        <f>SUM(H10+BLB!K10)</f>
        <v>1480.48</v>
      </c>
      <c r="J10" s="20">
        <v>0</v>
      </c>
      <c r="K10" s="7">
        <f>SUM(J10+'RSD A'!K10)</f>
        <v>450</v>
      </c>
      <c r="L10" s="20">
        <v>0</v>
      </c>
      <c r="M10" s="7">
        <f>SUM(L10+'RSD B'!K10)</f>
        <v>0</v>
      </c>
      <c r="N10" s="20">
        <v>0</v>
      </c>
      <c r="O10" s="7">
        <f>SUM(N10+'RSD C'!K10)</f>
        <v>0</v>
      </c>
      <c r="P10" s="20">
        <v>0</v>
      </c>
      <c r="Q10" s="7">
        <f>SUM(P10+'RSD D'!K10)</f>
        <v>0</v>
      </c>
      <c r="R10" s="17">
        <f t="shared" si="1"/>
        <v>1930.48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37528.18</v>
      </c>
      <c r="D13" s="1">
        <f>SUM(Gesamtübersicht!D13)</f>
        <v>55</v>
      </c>
      <c r="E13" s="7">
        <f t="shared" si="0"/>
        <v>682.3305454545455</v>
      </c>
      <c r="H13" s="20">
        <v>0</v>
      </c>
      <c r="I13" s="7">
        <f>SUM(H13+BLB!K13)</f>
        <v>5803.83</v>
      </c>
      <c r="J13" s="20">
        <v>0</v>
      </c>
      <c r="K13" s="7">
        <f>SUM(J13+'RSD A'!K13)</f>
        <v>4770.76</v>
      </c>
      <c r="L13" s="20">
        <v>0</v>
      </c>
      <c r="M13" s="7">
        <f>SUM(L13+'RSD B'!K13)</f>
        <v>9306.12</v>
      </c>
      <c r="N13" s="20">
        <v>0</v>
      </c>
      <c r="O13" s="7">
        <f>SUM(N13+'RSD C'!K13)</f>
        <v>14091.15</v>
      </c>
      <c r="P13" s="20">
        <v>0</v>
      </c>
      <c r="Q13" s="7">
        <f>SUM(P13+'RSD D'!K13)</f>
        <v>3556.32</v>
      </c>
      <c r="R13" s="17">
        <f aca="true" t="shared" si="2" ref="R13:R20">SUM(I13+K13+M13+O13+Q13)</f>
        <v>37528.18</v>
      </c>
    </row>
    <row r="14" spans="1:18" ht="12.75">
      <c r="A14" s="1" t="s">
        <v>241</v>
      </c>
      <c r="C14" s="13">
        <f>SUM(BLB!K14+'RSD A'!K14+'RSD B'!K14+'RSD C'!K14+'RSD D'!K14)</f>
        <v>368.5</v>
      </c>
      <c r="D14" s="1">
        <f>SUM(Gesamtübersicht!D14)</f>
        <v>1</v>
      </c>
      <c r="E14" s="7">
        <f t="shared" si="0"/>
        <v>368.5</v>
      </c>
      <c r="H14" s="20">
        <v>0</v>
      </c>
      <c r="I14" s="7">
        <f>SUM(H14+BLB!K14)</f>
        <v>0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0</v>
      </c>
      <c r="Q14" s="7">
        <f>SUM(P14+'RSD D'!K14)</f>
        <v>368.5</v>
      </c>
      <c r="R14" s="17">
        <f t="shared" si="2"/>
        <v>368.5</v>
      </c>
    </row>
    <row r="15" spans="1:18" ht="12.75">
      <c r="A15" s="1" t="s">
        <v>34</v>
      </c>
      <c r="C15" s="13">
        <f>SUM(BLB!K15+'RSD A'!K15+'RSD B'!K15+'RSD C'!K15+'RSD D'!K15)</f>
        <v>14287.619999999999</v>
      </c>
      <c r="D15" s="1">
        <f>SUM(Gesamtübersicht!D15)</f>
        <v>19</v>
      </c>
      <c r="E15" s="7">
        <f t="shared" si="0"/>
        <v>751.9799999999999</v>
      </c>
      <c r="H15" s="20">
        <v>0</v>
      </c>
      <c r="I15" s="7">
        <f>SUM(H15+BLB!K15)</f>
        <v>907.92</v>
      </c>
      <c r="J15" s="20">
        <v>0</v>
      </c>
      <c r="K15" s="7">
        <f>SUM(J15+'RSD A'!K15)</f>
        <v>4549.54</v>
      </c>
      <c r="L15" s="20">
        <v>0</v>
      </c>
      <c r="M15" s="7">
        <f>SUM(L15+'RSD B'!K15)</f>
        <v>907.92</v>
      </c>
      <c r="N15" s="20">
        <v>0</v>
      </c>
      <c r="O15" s="7">
        <f>SUM(N15+'RSD C'!K15)</f>
        <v>6106.4</v>
      </c>
      <c r="P15" s="20">
        <v>0</v>
      </c>
      <c r="Q15" s="7">
        <f>SUM(P15+'RSD D'!K15)</f>
        <v>1815.84</v>
      </c>
      <c r="R15" s="17">
        <f t="shared" si="2"/>
        <v>14287.619999999999</v>
      </c>
    </row>
    <row r="16" spans="1:18" ht="12.75">
      <c r="A16" s="1" t="s">
        <v>36</v>
      </c>
      <c r="C16" s="13">
        <f>SUM(BLB!K16+'RSD A'!K16+'RSD B'!K16+'RSD C'!K16+'RSD D'!K16)</f>
        <v>15721.140000000001</v>
      </c>
      <c r="D16" s="1">
        <f>SUM(Gesamtübersicht!D16)</f>
        <v>23</v>
      </c>
      <c r="E16" s="7">
        <f t="shared" si="0"/>
        <v>683.5278260869566</v>
      </c>
      <c r="H16" s="20">
        <v>0</v>
      </c>
      <c r="I16" s="7">
        <f>SUM(H16+BLB!K16)</f>
        <v>1059.52</v>
      </c>
      <c r="J16" s="20">
        <v>0</v>
      </c>
      <c r="K16" s="7">
        <f>SUM(J16+'RSD A'!K16)</f>
        <v>6160.35</v>
      </c>
      <c r="L16" s="20">
        <v>0</v>
      </c>
      <c r="M16" s="7">
        <f>SUM(L16+'RSD B'!K16)</f>
        <v>2055.85</v>
      </c>
      <c r="N16" s="20">
        <v>0</v>
      </c>
      <c r="O16" s="7">
        <f>SUM(N16+'RSD C'!K16)</f>
        <v>5631.86</v>
      </c>
      <c r="P16" s="20">
        <v>0</v>
      </c>
      <c r="Q16" s="7">
        <f>SUM(P16+'RSD D'!K16)</f>
        <v>813.56</v>
      </c>
      <c r="R16" s="17">
        <f t="shared" si="2"/>
        <v>15721.140000000001</v>
      </c>
    </row>
    <row r="17" spans="1:18" ht="12.75">
      <c r="A17" s="1" t="s">
        <v>37</v>
      </c>
      <c r="C17" s="13">
        <f>SUM(BLB!K17+'RSD A'!K17+'RSD B'!K17+'RSD C'!K17+'RSD D'!K17)</f>
        <v>84752.51000000001</v>
      </c>
      <c r="D17" s="1">
        <f>SUM(Gesamtübersicht!D17)</f>
        <v>94</v>
      </c>
      <c r="E17" s="7">
        <f t="shared" si="0"/>
        <v>901.6224468085107</v>
      </c>
      <c r="H17" s="20">
        <v>0</v>
      </c>
      <c r="I17" s="7">
        <f>SUM(H17+BLB!K17)</f>
        <v>1740.64</v>
      </c>
      <c r="J17" s="20">
        <v>0</v>
      </c>
      <c r="K17" s="7">
        <f>SUM(J17+'RSD A'!K17)</f>
        <v>30925.49</v>
      </c>
      <c r="L17" s="20">
        <v>0</v>
      </c>
      <c r="M17" s="7">
        <f>SUM(L17+'RSD B'!K17)</f>
        <v>27395.78</v>
      </c>
      <c r="N17" s="20">
        <v>0</v>
      </c>
      <c r="O17" s="7">
        <f>SUM(N17+'RSD C'!K17)</f>
        <v>11818.69</v>
      </c>
      <c r="P17" s="20">
        <v>0</v>
      </c>
      <c r="Q17" s="7">
        <f>SUM(P17+'RSD D'!K17)</f>
        <v>12871.91</v>
      </c>
      <c r="R17" s="17">
        <f t="shared" si="2"/>
        <v>84752.51000000001</v>
      </c>
    </row>
    <row r="18" spans="1:18" ht="12.75">
      <c r="A18" s="1" t="s">
        <v>180</v>
      </c>
      <c r="C18" s="13">
        <f>SUM(BLB!K18+'RSD A'!K18+'RSD B'!K18+'RSD C'!K18+'RSD D'!K18)</f>
        <v>0</v>
      </c>
      <c r="D18" s="1">
        <f>SUM(Gesamtübersicht!D18)</f>
        <v>0</v>
      </c>
      <c r="E18" s="7" t="e">
        <f t="shared" si="0"/>
        <v>#DIV/0!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0</v>
      </c>
      <c r="M18" s="7">
        <f>SUM(L18+'RSD B'!K18)</f>
        <v>0</v>
      </c>
      <c r="N18" s="20">
        <v>0</v>
      </c>
      <c r="O18" s="7">
        <f>SUM(N18+'RSD C'!K18)</f>
        <v>0</v>
      </c>
      <c r="P18" s="20">
        <v>0</v>
      </c>
      <c r="Q18" s="7">
        <f>SUM(P18+'RSD D'!K18)</f>
        <v>0</v>
      </c>
      <c r="R18" s="17">
        <f t="shared" si="2"/>
        <v>0</v>
      </c>
    </row>
    <row r="19" spans="1:18" ht="12.75">
      <c r="A19" s="1" t="s">
        <v>208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182</v>
      </c>
      <c r="C20" s="13">
        <f>SUM(BLB!K20+'RSD A'!K20+'RSD B'!K20+'RSD C'!K20+'RSD D'!K20)</f>
        <v>2136.69</v>
      </c>
      <c r="D20" s="1">
        <f>SUM(Gesamtübersicht!D20)</f>
        <v>7</v>
      </c>
      <c r="E20" s="7">
        <f t="shared" si="0"/>
        <v>305.24142857142857</v>
      </c>
      <c r="H20" s="20">
        <v>0</v>
      </c>
      <c r="I20" s="7">
        <f>SUM(H20+BLB!K20)</f>
        <v>0</v>
      </c>
      <c r="J20" s="20">
        <v>0</v>
      </c>
      <c r="K20" s="7">
        <f>SUM(J20+'RSD A'!K20)</f>
        <v>0</v>
      </c>
      <c r="L20" s="20">
        <v>0</v>
      </c>
      <c r="M20" s="7">
        <f>SUM(L20+'RSD B'!K20)</f>
        <v>745.38</v>
      </c>
      <c r="N20" s="20">
        <v>0</v>
      </c>
      <c r="O20" s="7">
        <f>SUM(N20+'RSD C'!K20)</f>
        <v>1150.29</v>
      </c>
      <c r="P20" s="20">
        <v>0</v>
      </c>
      <c r="Q20" s="7">
        <f>SUM(P20+'RSD D'!K20)</f>
        <v>241.02</v>
      </c>
      <c r="R20" s="17">
        <f t="shared" si="2"/>
        <v>2136.69</v>
      </c>
    </row>
    <row r="21" spans="1:18" ht="12.75">
      <c r="A21" s="1" t="s">
        <v>186</v>
      </c>
      <c r="C21" s="13">
        <f>SUM(BLB!K21+'RSD A'!K21+'RSD B'!K21+'RSD C'!K21+'RSD D'!K21)</f>
        <v>2794.19</v>
      </c>
      <c r="D21" s="1">
        <f>SUM(Gesamtübersicht!D21)</f>
        <v>2</v>
      </c>
      <c r="E21" s="7">
        <f>SUM(C21/D21)</f>
        <v>1397.095</v>
      </c>
      <c r="H21" s="20">
        <v>0</v>
      </c>
      <c r="I21" s="7">
        <f>SUM(H21+BLB!K21)</f>
        <v>0</v>
      </c>
      <c r="J21" s="20">
        <v>0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46415.490000000005</v>
      </c>
      <c r="D23" s="1">
        <f>SUM(Gesamtübersicht!D23)</f>
        <v>45</v>
      </c>
      <c r="E23" s="7">
        <f t="shared" si="0"/>
        <v>1031.4553333333336</v>
      </c>
      <c r="H23" s="20">
        <v>0</v>
      </c>
      <c r="I23" s="7">
        <f>SUM(H23+BLB!K23)</f>
        <v>1379.07</v>
      </c>
      <c r="J23" s="20">
        <v>0</v>
      </c>
      <c r="K23" s="7">
        <f>SUM(J23+'RSD A'!K23)</f>
        <v>8559.96</v>
      </c>
      <c r="L23" s="20">
        <v>0</v>
      </c>
      <c r="M23" s="7">
        <f>SUM(L23+'RSD B'!K23)</f>
        <v>23748.63</v>
      </c>
      <c r="N23" s="20">
        <v>0</v>
      </c>
      <c r="O23" s="7">
        <f>SUM(N23+'RSD C'!K23)</f>
        <v>10658.43</v>
      </c>
      <c r="P23" s="20">
        <v>0</v>
      </c>
      <c r="Q23" s="7">
        <f>SUM(P23+'RSD D'!K23)</f>
        <v>2069.4</v>
      </c>
      <c r="R23" s="17">
        <f>SUM(I23+K23+M23+O23+Q23)</f>
        <v>46415.490000000005</v>
      </c>
    </row>
    <row r="24" spans="1:18" ht="12.75">
      <c r="A24" s="1" t="s">
        <v>195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207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196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207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197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96087.21</v>
      </c>
      <c r="D28" s="1">
        <f>SUM(Gesamtübersicht!D28)</f>
        <v>78</v>
      </c>
      <c r="E28" s="7">
        <f t="shared" si="0"/>
        <v>1231.8873076923078</v>
      </c>
      <c r="H28" s="20">
        <v>0</v>
      </c>
      <c r="I28" s="7">
        <f>SUM(H28+BLB!K28)</f>
        <v>6635.77</v>
      </c>
      <c r="J28" s="20">
        <v>0</v>
      </c>
      <c r="K28" s="7">
        <f>SUM(J28+'RSD A'!K28)</f>
        <v>34037.53</v>
      </c>
      <c r="L28" s="20">
        <v>0</v>
      </c>
      <c r="M28" s="7">
        <f>SUM(L28+'RSD B'!K28)</f>
        <v>29763.24</v>
      </c>
      <c r="N28" s="20">
        <v>0</v>
      </c>
      <c r="O28" s="7">
        <f>SUM(N28+'RSD C'!K28)</f>
        <v>16279.69</v>
      </c>
      <c r="P28" s="20">
        <v>0</v>
      </c>
      <c r="Q28" s="7">
        <f>SUM(P28+'RSD D'!K28)</f>
        <v>9370.98</v>
      </c>
      <c r="R28" s="17">
        <f aca="true" t="shared" si="3" ref="R28:R36">SUM(I28+K28+M28+O28+Q28)</f>
        <v>96087.21</v>
      </c>
    </row>
    <row r="29" spans="1:18" ht="12.75">
      <c r="A29" s="1" t="s">
        <v>205</v>
      </c>
      <c r="C29" s="13">
        <f>SUM(BLB!K29+'RSD A'!K29+'RSD B'!K29+'RSD C'!K29+'RSD D'!K29)</f>
        <v>11851.76</v>
      </c>
      <c r="D29" s="1">
        <f>SUM(Gesamtübersicht!D29)</f>
        <v>0</v>
      </c>
      <c r="E29" s="7" t="e">
        <f>SUM(C29/D29)</f>
        <v>#DIV/0!</v>
      </c>
      <c r="H29" s="20">
        <v>0</v>
      </c>
      <c r="I29" s="7">
        <f>SUM(H29+BLB!K29)</f>
        <v>0</v>
      </c>
      <c r="J29" s="20">
        <v>0</v>
      </c>
      <c r="K29" s="7">
        <f>SUM(J29+'RSD A'!K29)</f>
        <v>1461.47</v>
      </c>
      <c r="L29" s="20">
        <v>0</v>
      </c>
      <c r="M29" s="7">
        <f>SUM(L29+'RSD B'!K29)</f>
        <v>10390.29</v>
      </c>
      <c r="N29" s="20">
        <v>0</v>
      </c>
      <c r="O29" s="7">
        <f>SUM(N29+'RSD C'!K29)</f>
        <v>0</v>
      </c>
      <c r="P29" s="20">
        <v>0</v>
      </c>
      <c r="Q29" s="7">
        <f>SUM(P29+'RSD D'!K29)</f>
        <v>0</v>
      </c>
      <c r="R29" s="17">
        <f t="shared" si="3"/>
        <v>11851.76</v>
      </c>
    </row>
    <row r="30" spans="1:18" ht="12.75">
      <c r="A30" s="1" t="s">
        <v>235</v>
      </c>
      <c r="C30" s="13">
        <f>SUM(BLB!K30+'RSD A'!K30+'RSD B'!K30+'RSD C'!K30+'RSD D'!K30)</f>
        <v>119222.81999999999</v>
      </c>
      <c r="D30" s="1">
        <f>SUM(Gesamtübersicht!D30)</f>
        <v>73</v>
      </c>
      <c r="E30" s="7">
        <f>SUM(C30/D30)</f>
        <v>1633.189315068493</v>
      </c>
      <c r="H30" s="20">
        <v>0</v>
      </c>
      <c r="I30" s="7">
        <f>SUM(H30+BLB!K30)</f>
        <v>57008.95</v>
      </c>
      <c r="J30" s="20">
        <v>0</v>
      </c>
      <c r="K30" s="7">
        <f>SUM(J30+'RSD A'!K30)</f>
        <v>11932.26</v>
      </c>
      <c r="L30" s="20">
        <v>0</v>
      </c>
      <c r="M30" s="7">
        <f>SUM(L30+'RSD B'!K30)</f>
        <v>2261.1</v>
      </c>
      <c r="N30" s="20">
        <v>0</v>
      </c>
      <c r="O30" s="7">
        <f>SUM(N30+'RSD C'!K30)</f>
        <v>26619.92</v>
      </c>
      <c r="P30" s="20">
        <v>0</v>
      </c>
      <c r="Q30" s="7">
        <f>SUM(P30+'RSD D'!K30)</f>
        <v>21400.59</v>
      </c>
      <c r="R30" s="17">
        <f t="shared" si="3"/>
        <v>119222.81999999999</v>
      </c>
    </row>
    <row r="31" spans="1:18" ht="12.75">
      <c r="A31" s="1" t="s">
        <v>39</v>
      </c>
      <c r="C31" s="13">
        <f>SUM(BLB!K31+'RSD A'!K31+'RSD B'!K31+'RSD C'!K31+'RSD D'!K31)</f>
        <v>2916.62</v>
      </c>
      <c r="D31" s="1">
        <f>SUM(Gesamtübersicht!D31)</f>
        <v>5</v>
      </c>
      <c r="E31" s="7">
        <f t="shared" si="0"/>
        <v>583.324</v>
      </c>
      <c r="H31" s="20">
        <v>0</v>
      </c>
      <c r="I31" s="7">
        <f>SUM(H31+BLB!K31)</f>
        <v>0</v>
      </c>
      <c r="J31" s="20">
        <v>0</v>
      </c>
      <c r="K31" s="7">
        <f>SUM(J31+'RSD A'!K31)</f>
        <v>0</v>
      </c>
      <c r="L31" s="20">
        <v>0</v>
      </c>
      <c r="M31" s="7">
        <f>SUM(L31+'RSD B'!K31)</f>
        <v>0</v>
      </c>
      <c r="N31" s="20">
        <v>0</v>
      </c>
      <c r="O31" s="7">
        <f>SUM(N31+'RSD C'!K31)</f>
        <v>3726.62</v>
      </c>
      <c r="P31" s="20">
        <v>0</v>
      </c>
      <c r="Q31" s="7">
        <f>SUM(P31+'RSD D'!K31)</f>
        <v>-810</v>
      </c>
      <c r="R31" s="17">
        <f t="shared" si="3"/>
        <v>2916.62</v>
      </c>
    </row>
    <row r="32" spans="1:18" ht="12.75">
      <c r="A32" s="1" t="s">
        <v>236</v>
      </c>
      <c r="C32" s="13">
        <f>SUM(BLB!K32+'RSD A'!K32+'RSD B'!K32+'RSD C'!K32+'RSD D'!K32)</f>
        <v>2830.67</v>
      </c>
      <c r="D32" s="1">
        <f>SUM(Gesamtübersicht!D32)</f>
        <v>2</v>
      </c>
      <c r="E32" s="7">
        <f t="shared" si="0"/>
        <v>1415.335</v>
      </c>
      <c r="H32" s="20">
        <v>0</v>
      </c>
      <c r="I32" s="7">
        <f>SUM(H32+BLB!K32)</f>
        <v>1065.67</v>
      </c>
      <c r="J32" s="20">
        <v>0</v>
      </c>
      <c r="K32" s="7">
        <f>SUM(J32+'RSD A'!K32)</f>
        <v>1038.53</v>
      </c>
      <c r="L32" s="20">
        <v>0</v>
      </c>
      <c r="M32" s="7">
        <f>SUM(L32+'RSD B'!K32)</f>
        <v>0</v>
      </c>
      <c r="N32" s="20">
        <v>0</v>
      </c>
      <c r="O32" s="7">
        <f>SUM(N32+'RSD C'!K32)</f>
        <v>0</v>
      </c>
      <c r="P32" s="20">
        <v>0</v>
      </c>
      <c r="Q32" s="7">
        <f>SUM(P32+'RSD D'!K32)</f>
        <v>726.47</v>
      </c>
      <c r="R32" s="17">
        <f t="shared" si="3"/>
        <v>2830.67</v>
      </c>
    </row>
    <row r="33" spans="1:18" ht="12.75">
      <c r="A33" s="1" t="s">
        <v>237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18967.739999999998</v>
      </c>
      <c r="D34" s="1">
        <f>SUM(Gesamtübersicht!D34)</f>
        <v>0</v>
      </c>
      <c r="E34" s="34" t="s">
        <v>207</v>
      </c>
      <c r="H34" s="20">
        <v>0</v>
      </c>
      <c r="I34" s="7">
        <f>SUM(H34+BLB!K34)</f>
        <v>5552.56</v>
      </c>
      <c r="J34" s="20">
        <v>0</v>
      </c>
      <c r="K34" s="7">
        <f>SUM(J34+'RSD A'!K34)</f>
        <v>3364.2</v>
      </c>
      <c r="L34" s="20">
        <v>0</v>
      </c>
      <c r="M34" s="7">
        <f>SUM(L34+'RSD B'!K34)</f>
        <v>2703.22</v>
      </c>
      <c r="N34" s="20">
        <v>0</v>
      </c>
      <c r="O34" s="7">
        <f>SUM(N34+'RSD C'!K34)</f>
        <v>3778.25</v>
      </c>
      <c r="P34" s="20">
        <v>0</v>
      </c>
      <c r="Q34" s="7">
        <f>SUM(P34+'RSD D'!K34)</f>
        <v>3569.51</v>
      </c>
      <c r="R34" s="17">
        <f t="shared" si="3"/>
        <v>18967.739999999998</v>
      </c>
    </row>
    <row r="35" spans="1:18" ht="12.75">
      <c r="A35" s="1" t="s">
        <v>192</v>
      </c>
      <c r="C35" s="13">
        <f>SUM(BLB!K35+'RSD A'!K35+'RSD B'!K35+'RSD C'!K35+'RSD D'!K35)</f>
        <v>2526.7200000000003</v>
      </c>
      <c r="D35" s="1">
        <f>SUM(Gesamtübersicht!D35)</f>
        <v>0</v>
      </c>
      <c r="E35" s="34" t="s">
        <v>207</v>
      </c>
      <c r="H35" s="20">
        <v>0</v>
      </c>
      <c r="I35" s="7">
        <f>SUM(H35+BLB!K35)</f>
        <v>111.75</v>
      </c>
      <c r="J35" s="20">
        <v>0</v>
      </c>
      <c r="K35" s="7">
        <f>SUM(J35+'RSD A'!K35)</f>
        <v>1322.97</v>
      </c>
      <c r="L35" s="20">
        <v>0</v>
      </c>
      <c r="M35" s="7">
        <f>SUM(L35+'RSD B'!K35)</f>
        <v>780</v>
      </c>
      <c r="N35" s="20">
        <v>0</v>
      </c>
      <c r="O35" s="7">
        <f>SUM(N35+'RSD C'!K35)</f>
        <v>0</v>
      </c>
      <c r="P35" s="20">
        <v>0</v>
      </c>
      <c r="Q35" s="7">
        <f>SUM(P35+'RSD D'!K35)</f>
        <v>312</v>
      </c>
      <c r="R35" s="17">
        <f t="shared" si="3"/>
        <v>2526.7200000000003</v>
      </c>
    </row>
    <row r="36" spans="1:18" ht="12.75">
      <c r="A36" s="1" t="s">
        <v>194</v>
      </c>
      <c r="C36" s="13">
        <f>SUM(BLB!K36+'RSD A'!K36+'RSD B'!K36+'RSD C'!K36+'RSD D'!K36)</f>
        <v>177.26000000000002</v>
      </c>
      <c r="D36" s="1">
        <f>SUM(Gesamtübersicht!D36)</f>
        <v>0</v>
      </c>
      <c r="E36" s="34" t="s">
        <v>207</v>
      </c>
      <c r="H36" s="20">
        <v>0</v>
      </c>
      <c r="I36" s="7">
        <f>SUM(H36+BLB!K36)</f>
        <v>5.88</v>
      </c>
      <c r="J36" s="20">
        <v>0</v>
      </c>
      <c r="K36" s="7">
        <f>SUM(J36+'RSD A'!K36)</f>
        <v>6.6</v>
      </c>
      <c r="L36" s="20">
        <v>0</v>
      </c>
      <c r="M36" s="7">
        <f>SUM(L36+'RSD B'!K36)</f>
        <v>13.2</v>
      </c>
      <c r="N36" s="20">
        <v>0</v>
      </c>
      <c r="O36" s="7">
        <f>SUM(N36+'RSD C'!K36)</f>
        <v>0</v>
      </c>
      <c r="P36" s="20">
        <v>0</v>
      </c>
      <c r="Q36" s="7">
        <f>SUM(P36+'RSD D'!K36)</f>
        <v>151.58</v>
      </c>
      <c r="R36" s="17">
        <f t="shared" si="3"/>
        <v>177.26000000000002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110</v>
      </c>
      <c r="C38" s="13">
        <f>SUM(BLB!K38+'RSD A'!K38+'RSD B'!K38+'RSD C'!K38+'RSD D'!K38)</f>
        <v>122319.75000000001</v>
      </c>
      <c r="D38" s="1">
        <f>SUM(Gesamtübersicht!D38)+SUM(Gesamtübersicht!D42)</f>
        <v>57</v>
      </c>
      <c r="E38" s="7">
        <f t="shared" si="0"/>
        <v>2145.9605263157896</v>
      </c>
      <c r="H38" s="20">
        <v>0</v>
      </c>
      <c r="I38" s="7">
        <f>SUM(H38+BLB!K38)</f>
        <v>0</v>
      </c>
      <c r="J38" s="20">
        <v>0</v>
      </c>
      <c r="K38" s="7">
        <f>SUM(J38+'RSD A'!K38)</f>
        <v>20371.4</v>
      </c>
      <c r="L38" s="20">
        <v>0</v>
      </c>
      <c r="M38" s="7">
        <f>SUM(L38+'RSD B'!K38)</f>
        <v>26787.45</v>
      </c>
      <c r="N38" s="20">
        <v>0</v>
      </c>
      <c r="O38" s="7">
        <f>SUM(N38+'RSD C'!K38)</f>
        <v>63089.38</v>
      </c>
      <c r="P38" s="20">
        <v>0</v>
      </c>
      <c r="Q38" s="7">
        <f>SUM(P38+'RSD D'!K38)</f>
        <v>12071.52</v>
      </c>
      <c r="R38" s="17">
        <f aca="true" t="shared" si="4" ref="R38:R45">SUM(I38+K38+M38+O38+Q38)</f>
        <v>122319.75000000001</v>
      </c>
    </row>
    <row r="39" spans="1:18" ht="12.75">
      <c r="A39" s="1" t="s">
        <v>41</v>
      </c>
      <c r="C39" s="13">
        <f>SUM(BLB!K39+'RSD A'!K39+'RSD B'!K39+'RSD C'!K39+'RSD D'!K39)</f>
        <v>24158.48</v>
      </c>
      <c r="D39" s="1">
        <f>SUM(Gesamtübersicht!D39)</f>
        <v>5</v>
      </c>
      <c r="E39" s="7">
        <f t="shared" si="0"/>
        <v>4831.696</v>
      </c>
      <c r="H39" s="20">
        <v>0</v>
      </c>
      <c r="I39" s="7">
        <f>SUM(H39+BLB!K39)</f>
        <v>0</v>
      </c>
      <c r="J39" s="20">
        <v>0</v>
      </c>
      <c r="K39" s="7">
        <f>SUM(J39+'RSD A'!K39)</f>
        <v>2385.39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0</v>
      </c>
      <c r="Q39" s="7">
        <f>SUM(P39+'RSD D'!K39)</f>
        <v>21773.09</v>
      </c>
      <c r="R39" s="17">
        <f t="shared" si="4"/>
        <v>24158.48</v>
      </c>
    </row>
    <row r="40" spans="1:18" ht="12.75">
      <c r="A40" s="1" t="s">
        <v>42</v>
      </c>
      <c r="C40" s="13">
        <f>SUM(BLB!K40+'RSD A'!K40+'RSD B'!K40+'RSD C'!K40+'RSD D'!K40)</f>
        <v>121558.4</v>
      </c>
      <c r="D40" s="1">
        <f>SUM(Gesamtübersicht!D40)</f>
        <v>40</v>
      </c>
      <c r="E40" s="7">
        <f t="shared" si="0"/>
        <v>3038.96</v>
      </c>
      <c r="H40" s="20">
        <v>0</v>
      </c>
      <c r="I40" s="7">
        <f>SUM(H40+BLB!K40)</f>
        <v>3961.78</v>
      </c>
      <c r="J40" s="20">
        <v>0</v>
      </c>
      <c r="K40" s="7">
        <f>SUM(J40+'RSD A'!K40)</f>
        <v>22605.18</v>
      </c>
      <c r="L40" s="20">
        <v>0</v>
      </c>
      <c r="M40" s="7">
        <f>SUM(L40+'RSD B'!K40)</f>
        <v>37425.72</v>
      </c>
      <c r="N40" s="20">
        <v>0</v>
      </c>
      <c r="O40" s="7">
        <f>SUM(N40+'RSD C'!K40)</f>
        <v>26332</v>
      </c>
      <c r="P40" s="20">
        <v>0</v>
      </c>
      <c r="Q40" s="7">
        <f>SUM(P40+'RSD D'!K40)</f>
        <v>31233.72</v>
      </c>
      <c r="R40" s="17">
        <f t="shared" si="4"/>
        <v>121558.4</v>
      </c>
    </row>
    <row r="41" spans="1:18" ht="12.75">
      <c r="A41" s="1" t="s">
        <v>43</v>
      </c>
      <c r="C41" s="13">
        <f>SUM(BLB!K41+'RSD A'!K41+'RSD B'!K41+'RSD C'!K41+'RSD D'!K41)</f>
        <v>479071.58999999997</v>
      </c>
      <c r="D41" s="1">
        <f>SUM(Gesamtübersicht!D41)</f>
        <v>134</v>
      </c>
      <c r="E41" s="7">
        <f t="shared" si="0"/>
        <v>3575.1611194029847</v>
      </c>
      <c r="H41" s="20">
        <v>0</v>
      </c>
      <c r="I41" s="7">
        <f>SUM(H41+BLB!K41)</f>
        <v>0</v>
      </c>
      <c r="J41" s="20">
        <v>0</v>
      </c>
      <c r="K41" s="7">
        <f>SUM(J41+'RSD A'!K41)</f>
        <v>95531.56</v>
      </c>
      <c r="L41" s="20">
        <v>0</v>
      </c>
      <c r="M41" s="7">
        <f>SUM(L41+'RSD B'!K41)</f>
        <v>171835.36</v>
      </c>
      <c r="N41" s="20">
        <v>0</v>
      </c>
      <c r="O41" s="7">
        <f>SUM(N41+'RSD C'!K41)</f>
        <v>107142.61</v>
      </c>
      <c r="P41" s="20">
        <v>0</v>
      </c>
      <c r="Q41" s="7">
        <f>SUM(P41+'RSD D'!K41)</f>
        <v>104562.06</v>
      </c>
      <c r="R41" s="17">
        <f t="shared" si="4"/>
        <v>479071.58999999997</v>
      </c>
    </row>
    <row r="42" spans="1:18" ht="12.75">
      <c r="A42" s="6" t="s">
        <v>110</v>
      </c>
      <c r="C42" s="13">
        <f>SUM(BLB!K42+'RSD A'!K42+'RSD B'!K42+'RSD C'!K42+'RSD D'!K42)</f>
        <v>0</v>
      </c>
      <c r="D42" s="1" t="s">
        <v>111</v>
      </c>
      <c r="E42" s="7" t="s">
        <v>109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98232.54000000001</v>
      </c>
      <c r="D43" s="1">
        <f>SUM(Gesamtübersicht!D43)</f>
        <v>32</v>
      </c>
      <c r="E43" s="7">
        <f t="shared" si="0"/>
        <v>3069.7668750000003</v>
      </c>
      <c r="H43" s="20">
        <v>0</v>
      </c>
      <c r="I43" s="7">
        <f>SUM(H43+BLB!K43)</f>
        <v>17033.4</v>
      </c>
      <c r="J43" s="20">
        <v>0</v>
      </c>
      <c r="K43" s="7">
        <f>SUM(J43+'RSD A'!K43)</f>
        <v>19493.75</v>
      </c>
      <c r="L43" s="20">
        <v>0</v>
      </c>
      <c r="M43" s="7">
        <f>SUM(L43+'RSD B'!K43)</f>
        <v>34349.72</v>
      </c>
      <c r="N43" s="20">
        <v>0</v>
      </c>
      <c r="O43" s="7">
        <f>SUM(N43+'RSD C'!K43)</f>
        <v>12542.13</v>
      </c>
      <c r="P43" s="20">
        <v>0</v>
      </c>
      <c r="Q43" s="7">
        <f>SUM(P43+'RSD D'!K43)</f>
        <v>14813.54</v>
      </c>
      <c r="R43" s="17">
        <f t="shared" si="4"/>
        <v>98232.54000000001</v>
      </c>
    </row>
    <row r="44" spans="1:18" ht="12.75">
      <c r="A44" s="1" t="s">
        <v>45</v>
      </c>
      <c r="C44" s="13">
        <f>SUM(BLB!K44+'RSD A'!K44+'RSD B'!K44+'RSD C'!K44+'RSD D'!K44)</f>
        <v>6947.610000000001</v>
      </c>
      <c r="D44" s="1">
        <f>SUM(Gesamtübersicht!D44)</f>
        <v>4</v>
      </c>
      <c r="E44" s="7">
        <f t="shared" si="0"/>
        <v>1736.9025000000001</v>
      </c>
      <c r="H44" s="20">
        <v>0</v>
      </c>
      <c r="I44" s="7">
        <f>SUM(H44+BLB!K44)</f>
        <v>0</v>
      </c>
      <c r="J44" s="20">
        <v>0</v>
      </c>
      <c r="K44" s="7">
        <f>SUM(J44+'RSD A'!K44)</f>
        <v>0</v>
      </c>
      <c r="L44" s="20">
        <v>0</v>
      </c>
      <c r="M44" s="7">
        <f>SUM(L44+'RSD B'!K44)</f>
        <v>1671.39</v>
      </c>
      <c r="N44" s="20">
        <v>0</v>
      </c>
      <c r="O44" s="7">
        <f>SUM(N44+'RSD C'!K44)</f>
        <v>5276.22</v>
      </c>
      <c r="P44" s="20">
        <v>0</v>
      </c>
      <c r="Q44" s="7">
        <f>SUM(P44+'RSD D'!K44)</f>
        <v>0</v>
      </c>
      <c r="R44" s="17">
        <f t="shared" si="4"/>
        <v>6947.610000000001</v>
      </c>
    </row>
    <row r="45" spans="1:18" ht="12.75">
      <c r="A45" s="1" t="s">
        <v>46</v>
      </c>
      <c r="C45" s="13">
        <f>SUM(BLB!K45+'RSD A'!K45+'RSD B'!K45+'RSD C'!K45+'RSD D'!K45)</f>
        <v>14051.53</v>
      </c>
      <c r="D45" s="1">
        <f>SUM(Gesamtübersicht!D45)</f>
        <v>5</v>
      </c>
      <c r="E45" s="7">
        <f t="shared" si="0"/>
        <v>2810.306</v>
      </c>
      <c r="G45" s="7"/>
      <c r="H45" s="20">
        <v>0</v>
      </c>
      <c r="I45" s="7">
        <f>SUM(H45+BLB!K45)</f>
        <v>0</v>
      </c>
      <c r="J45" s="20">
        <v>0</v>
      </c>
      <c r="K45" s="7">
        <f>SUM(J45+'RSD A'!K45)</f>
        <v>568.11</v>
      </c>
      <c r="L45" s="20">
        <v>0</v>
      </c>
      <c r="M45" s="7">
        <f>SUM(L45+'RSD B'!K45)</f>
        <v>2284.15</v>
      </c>
      <c r="N45" s="20">
        <v>0</v>
      </c>
      <c r="O45" s="7">
        <f>SUM(N45+'RSD C'!K45)</f>
        <v>7340.96</v>
      </c>
      <c r="P45" s="20">
        <v>0</v>
      </c>
      <c r="Q45" s="7">
        <f>SUM(P45+'RSD D'!K45)</f>
        <v>3858.31</v>
      </c>
      <c r="R45" s="17">
        <f t="shared" si="4"/>
        <v>14051.53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>
        <v>0</v>
      </c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19156.739999999998</v>
      </c>
      <c r="D47" s="1">
        <f>SUM(Gesamtübersicht!D47)</f>
        <v>27</v>
      </c>
      <c r="E47" s="7">
        <f t="shared" si="0"/>
        <v>709.5088888888888</v>
      </c>
      <c r="H47" s="20">
        <v>0</v>
      </c>
      <c r="I47" s="7">
        <f>SUM(H47+BLB!K47)</f>
        <v>1919.28</v>
      </c>
      <c r="J47" s="20">
        <v>0</v>
      </c>
      <c r="K47" s="7">
        <f>SUM(J47+'RSD A'!K47)</f>
        <v>4599.48</v>
      </c>
      <c r="L47" s="20">
        <v>0</v>
      </c>
      <c r="M47" s="7">
        <f>SUM(L47+'RSD B'!K47)</f>
        <v>3483.22</v>
      </c>
      <c r="N47" s="20">
        <v>0</v>
      </c>
      <c r="O47" s="7">
        <f>SUM(N47+'RSD C'!K47)</f>
        <v>4199.42</v>
      </c>
      <c r="P47" s="20">
        <v>0</v>
      </c>
      <c r="Q47" s="7">
        <f>SUM(P47+'RSD D'!K47)</f>
        <v>4955.34</v>
      </c>
      <c r="R47" s="17">
        <f aca="true" t="shared" si="5" ref="R47:R53">SUM(I47+K47+M47+O47+Q47)</f>
        <v>19156.739999999998</v>
      </c>
    </row>
    <row r="48" spans="1:18" ht="12.75">
      <c r="A48" s="1" t="s">
        <v>189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210</v>
      </c>
      <c r="C49" s="13">
        <f>SUM(BLB!K49+'RSD A'!K49+'RSD B'!K49+'RSD C'!K49+'RSD D'!K49)</f>
        <v>0</v>
      </c>
      <c r="D49" s="1">
        <f>SUM(Gesamtübersicht!D49)</f>
        <v>0</v>
      </c>
      <c r="E49" s="7" t="e">
        <f t="shared" si="6"/>
        <v>#DIV/0!</v>
      </c>
      <c r="H49" s="20">
        <v>0</v>
      </c>
      <c r="I49" s="7">
        <f>SUM(H49+BLB!K49)</f>
        <v>0</v>
      </c>
      <c r="J49" s="20">
        <v>0</v>
      </c>
      <c r="K49" s="7">
        <f>SUM(J49+'RSD A'!K49)</f>
        <v>0</v>
      </c>
      <c r="L49" s="20">
        <v>0</v>
      </c>
      <c r="M49" s="7">
        <f>SUM(L49+'RSD B'!K49)</f>
        <v>0</v>
      </c>
      <c r="N49" s="20">
        <v>0</v>
      </c>
      <c r="O49" s="7">
        <f>SUM(N49+'RSD C'!K49)</f>
        <v>0</v>
      </c>
      <c r="P49" s="20">
        <v>0</v>
      </c>
      <c r="Q49" s="7">
        <f>SUM(P49+'RSD D'!K49)</f>
        <v>0</v>
      </c>
      <c r="R49" s="17">
        <f t="shared" si="5"/>
        <v>0</v>
      </c>
    </row>
    <row r="50" spans="1:18" ht="12.75">
      <c r="A50" s="1" t="s">
        <v>211</v>
      </c>
      <c r="C50" s="13">
        <f>SUM(BLB!K50+'RSD A'!K50+'RSD B'!K50+'RSD C'!K50+'RSD D'!K50)</f>
        <v>0</v>
      </c>
      <c r="D50" s="1">
        <f>SUM(Gesamtübersicht!D50)</f>
        <v>0</v>
      </c>
      <c r="E50" s="7" t="e">
        <f t="shared" si="6"/>
        <v>#DIV/0!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0</v>
      </c>
      <c r="O50" s="7">
        <f>SUM(N50+'RSD C'!K50)</f>
        <v>0</v>
      </c>
      <c r="P50" s="20">
        <v>0</v>
      </c>
      <c r="Q50" s="7">
        <f>SUM(P50+'RSD D'!K50)</f>
        <v>0</v>
      </c>
      <c r="R50" s="17">
        <f t="shared" si="5"/>
        <v>0</v>
      </c>
    </row>
    <row r="51" spans="1:18" ht="12.75">
      <c r="A51" s="1" t="s">
        <v>212</v>
      </c>
      <c r="C51" s="13">
        <f>SUM(BLB!K51+'RSD A'!K51+'RSD B'!K51+'RSD C'!K51+'RSD D'!K51)</f>
        <v>0</v>
      </c>
      <c r="D51" s="1">
        <f>SUM(Gesamtübersicht!D51)</f>
        <v>0</v>
      </c>
      <c r="E51" s="7" t="e">
        <f t="shared" si="6"/>
        <v>#DIV/0!</v>
      </c>
      <c r="H51" s="20">
        <v>0</v>
      </c>
      <c r="I51" s="7">
        <f>SUM(H51+BLB!K51)</f>
        <v>0</v>
      </c>
      <c r="J51" s="20">
        <v>0</v>
      </c>
      <c r="K51" s="7">
        <f>SUM(J51+'RSD A'!K51)</f>
        <v>0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0</v>
      </c>
    </row>
    <row r="52" spans="1:18" ht="12.75">
      <c r="A52" s="1" t="s">
        <v>213</v>
      </c>
      <c r="C52" s="13">
        <f>SUM(BLB!K52+'RSD A'!K52+'RSD B'!K52+'RSD C'!K52+'RSD D'!K52)</f>
        <v>0</v>
      </c>
      <c r="D52" s="1">
        <f>SUM(Gesamtübersicht!D52)</f>
        <v>0</v>
      </c>
      <c r="E52" s="7" t="e">
        <f t="shared" si="6"/>
        <v>#DIV/0!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214</v>
      </c>
      <c r="C53" s="13">
        <f>SUM(BLB!K53+'RSD A'!K53+'RSD B'!K53+'RSD C'!K53+'RSD D'!K53)</f>
        <v>0</v>
      </c>
      <c r="D53" s="1">
        <f>SUM(Gesamtübersicht!D53)</f>
        <v>0</v>
      </c>
      <c r="E53" s="7" t="e">
        <f t="shared" si="6"/>
        <v>#DIV/0!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0</v>
      </c>
      <c r="P53" s="20">
        <v>0</v>
      </c>
      <c r="Q53" s="7">
        <f>SUM(P53+'RSD D'!K53)</f>
        <v>0</v>
      </c>
      <c r="R53" s="17">
        <f t="shared" si="5"/>
        <v>0</v>
      </c>
    </row>
    <row r="54" spans="1:18" ht="12.75">
      <c r="A54" s="1" t="s">
        <v>244</v>
      </c>
      <c r="C54" s="13">
        <f>SUM(BLB!K54+'RSD A'!K54+'RSD B'!K54+'RSD C'!K54+'RSD D'!K54)</f>
        <v>4319.9</v>
      </c>
      <c r="D54" s="1">
        <f>SUM(Gesamtübersicht!D54)</f>
        <v>12</v>
      </c>
      <c r="E54" s="7">
        <f t="shared" si="6"/>
        <v>359.9916666666666</v>
      </c>
      <c r="H54" s="20">
        <v>0</v>
      </c>
      <c r="I54" s="7">
        <f>SUM(H54+BLB!K54)</f>
        <v>140.96</v>
      </c>
      <c r="J54" s="20">
        <v>0</v>
      </c>
      <c r="K54" s="7">
        <f>SUM(J54+'RSD A'!K54)</f>
        <v>1276.83</v>
      </c>
      <c r="L54" s="20">
        <v>0</v>
      </c>
      <c r="M54" s="7">
        <f>SUM(L54+'RSD B'!K54)</f>
        <v>0</v>
      </c>
      <c r="N54" s="20">
        <v>0</v>
      </c>
      <c r="O54" s="7">
        <f>SUM(N54+'RSD C'!K54)</f>
        <v>2369.39</v>
      </c>
      <c r="P54" s="20">
        <v>0</v>
      </c>
      <c r="Q54" s="7">
        <f>SUM(P54+'RSD D'!K54)</f>
        <v>532.72</v>
      </c>
      <c r="R54" s="17">
        <f>SUM(I54+K54+M54+O54+Q54)</f>
        <v>4319.9</v>
      </c>
    </row>
    <row r="55" spans="1:18" ht="12.75">
      <c r="A55" s="1" t="s">
        <v>253</v>
      </c>
      <c r="C55" s="13">
        <f>SUM(BLB!K55+'RSD A'!K55+'RSD B'!K55+'RSD C'!K55+'RSD D'!K55)</f>
        <v>7047.36</v>
      </c>
      <c r="D55" s="1">
        <f>SUM(Gesamtübersicht!D55)</f>
        <v>26</v>
      </c>
      <c r="E55" s="7">
        <f t="shared" si="6"/>
        <v>271.0523076923077</v>
      </c>
      <c r="H55" s="20">
        <v>0</v>
      </c>
      <c r="I55" s="7">
        <f>SUM(H55+BLB!K55)</f>
        <v>4017.94</v>
      </c>
      <c r="J55" s="20">
        <v>0</v>
      </c>
      <c r="K55" s="7">
        <f>SUM(J55+'RSD A'!K55)</f>
        <v>825.68</v>
      </c>
      <c r="L55" s="20">
        <v>0</v>
      </c>
      <c r="M55" s="7">
        <f>SUM(L55+'RSD B'!K55)</f>
        <v>717.62</v>
      </c>
      <c r="N55" s="20">
        <v>0</v>
      </c>
      <c r="O55" s="7">
        <f>SUM(N55+'RSD C'!K55)</f>
        <v>505</v>
      </c>
      <c r="P55" s="20">
        <v>0</v>
      </c>
      <c r="Q55" s="7">
        <f>SUM(P55+'RSD D'!K55)</f>
        <v>981.12</v>
      </c>
      <c r="R55" s="17">
        <f>SUM(I55+K55+M55+O55+Q55)</f>
        <v>7047.36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303.16</v>
      </c>
      <c r="D57" s="1">
        <f>SUM(Gesamtübersicht!D57)</f>
        <v>0</v>
      </c>
      <c r="E57" s="7" t="e">
        <f t="shared" si="0"/>
        <v>#DIV/0!</v>
      </c>
      <c r="H57" s="20">
        <v>0</v>
      </c>
      <c r="I57" s="7">
        <f>SUM(H57+BLB!K57)</f>
        <v>0</v>
      </c>
      <c r="J57" s="20">
        <v>0</v>
      </c>
      <c r="K57" s="7">
        <f>SUM(J57+'RSD A'!K57)</f>
        <v>0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0</v>
      </c>
      <c r="Q57" s="7">
        <f>SUM(P57+'RSD D'!K57)</f>
        <v>303.16</v>
      </c>
      <c r="R57" s="17">
        <f>SUM(I57+K57+M57+O57+Q57)</f>
        <v>303.16</v>
      </c>
    </row>
    <row r="58" spans="1:18" ht="12.75">
      <c r="A58" s="1" t="s">
        <v>128</v>
      </c>
      <c r="C58" s="13">
        <f>SUM(BLB!K58+'RSD A'!K58+'RSD B'!K58+'RSD C'!K58+'RSD D'!K58)</f>
        <v>4331.38</v>
      </c>
      <c r="D58" s="1">
        <f>SUM(Gesamtübersicht!D58)</f>
        <v>3</v>
      </c>
      <c r="E58" s="7">
        <f t="shared" si="0"/>
        <v>1443.7933333333333</v>
      </c>
      <c r="H58" s="20">
        <v>0</v>
      </c>
      <c r="I58" s="7">
        <f>SUM(H58+BLB!K58)</f>
        <v>0</v>
      </c>
      <c r="J58" s="20">
        <v>0</v>
      </c>
      <c r="K58" s="7">
        <f>SUM(J58+'RSD A'!K58)</f>
        <v>389</v>
      </c>
      <c r="L58" s="20">
        <v>0</v>
      </c>
      <c r="M58" s="7">
        <f>SUM(L58+'RSD B'!K58)</f>
        <v>1709.55</v>
      </c>
      <c r="N58" s="20">
        <v>0</v>
      </c>
      <c r="O58" s="7">
        <f>SUM(N58+'RSD C'!K58)</f>
        <v>150.4</v>
      </c>
      <c r="P58" s="20">
        <v>0</v>
      </c>
      <c r="Q58" s="7">
        <f>SUM(P58+'RSD D'!K58)</f>
        <v>2082.43</v>
      </c>
      <c r="R58" s="17">
        <f>SUM(I58+K58+M58+O58+Q58)</f>
        <v>4331.38</v>
      </c>
    </row>
    <row r="59" spans="1:18" ht="12.75">
      <c r="A59" s="1" t="s">
        <v>224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207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225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207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f aca="true" t="shared" si="7" ref="H61:P61">SUM(H4:H59)</f>
        <v>0</v>
      </c>
      <c r="I61" s="18">
        <f>SUM(I4:I60)</f>
        <v>109825.40000000001</v>
      </c>
      <c r="J61" s="35">
        <f t="shared" si="7"/>
        <v>0</v>
      </c>
      <c r="K61" s="18">
        <f>SUM(K4:K60)</f>
        <v>279420.23</v>
      </c>
      <c r="L61" s="35">
        <f t="shared" si="7"/>
        <v>0</v>
      </c>
      <c r="M61" s="18">
        <f>SUM(M4:M60)</f>
        <v>416922.26999999996</v>
      </c>
      <c r="N61" s="35">
        <f t="shared" si="7"/>
        <v>0</v>
      </c>
      <c r="O61" s="18">
        <f>SUM(O4:O60)</f>
        <v>363559.19</v>
      </c>
      <c r="P61" s="35">
        <f t="shared" si="7"/>
        <v>0</v>
      </c>
      <c r="Q61" s="18">
        <f>SUM(Q4:Q60)</f>
        <v>253624.69</v>
      </c>
      <c r="R61" s="18">
        <f>SUM(R4:R60)</f>
        <v>1423351.78</v>
      </c>
    </row>
    <row r="62" spans="2:18" ht="12.75">
      <c r="B62" s="19" t="s">
        <v>107</v>
      </c>
      <c r="C62" s="10">
        <f>SUM(C4:C60)</f>
        <v>1423351.78</v>
      </c>
      <c r="D62" s="15">
        <f>SUM(D4:D59)</f>
        <v>787</v>
      </c>
      <c r="E62" s="18" t="s">
        <v>64</v>
      </c>
      <c r="F62" s="3"/>
      <c r="Q62" s="26" t="s">
        <v>127</v>
      </c>
      <c r="R62" s="18">
        <f>SUM(I61+K61+M61+O61+Q61)</f>
        <v>1423351.7799999998</v>
      </c>
    </row>
    <row r="63" spans="1:2" ht="12.75">
      <c r="A63" s="4" t="s">
        <v>56</v>
      </c>
      <c r="B63" s="9">
        <v>39321</v>
      </c>
    </row>
    <row r="64" spans="1:4" ht="12.75">
      <c r="A64" s="4"/>
      <c r="B64" s="1"/>
      <c r="D64" s="22" t="s">
        <v>108</v>
      </c>
    </row>
    <row r="65" spans="1:4" ht="12.75">
      <c r="A65" s="21" t="s">
        <v>106</v>
      </c>
      <c r="D65" s="22" t="s">
        <v>190</v>
      </c>
    </row>
    <row r="66" spans="1:5" ht="12.75">
      <c r="A66" s="21" t="s">
        <v>92</v>
      </c>
      <c r="B66" s="25">
        <f>SUM(R4+R5+R6)</f>
        <v>22309.14</v>
      </c>
      <c r="C66" s="8" t="s">
        <v>91</v>
      </c>
      <c r="D66" s="24">
        <f>SUM(B66/F3*12)</f>
        <v>267709.68</v>
      </c>
      <c r="E66" s="8" t="s">
        <v>91</v>
      </c>
    </row>
    <row r="67" spans="1:5" ht="12.75">
      <c r="A67" s="21" t="s">
        <v>93</v>
      </c>
      <c r="B67" s="25">
        <f>SUM(R7)</f>
        <v>1836.62</v>
      </c>
      <c r="C67" s="8" t="s">
        <v>91</v>
      </c>
      <c r="D67" s="24">
        <f>SUM(B67/F3*12)</f>
        <v>22039.44</v>
      </c>
      <c r="E67" s="8" t="s">
        <v>91</v>
      </c>
    </row>
    <row r="68" spans="1:5" ht="12.75">
      <c r="A68" s="21" t="s">
        <v>94</v>
      </c>
      <c r="B68" s="25">
        <f>SUM(R8+R9+R11)</f>
        <v>37191.98</v>
      </c>
      <c r="C68" s="8" t="s">
        <v>91</v>
      </c>
      <c r="D68" s="24">
        <f>SUM(B68/F3*12)</f>
        <v>446303.76</v>
      </c>
      <c r="E68" s="8" t="s">
        <v>91</v>
      </c>
    </row>
    <row r="69" spans="1:5" ht="12.75">
      <c r="A69" s="21" t="s">
        <v>95</v>
      </c>
      <c r="B69" s="25">
        <f>SUM(R10)</f>
        <v>1930.48</v>
      </c>
      <c r="C69" s="8" t="s">
        <v>91</v>
      </c>
      <c r="D69" s="24">
        <f>SUM(B69/F3*12)</f>
        <v>23165.760000000002</v>
      </c>
      <c r="E69" s="8" t="s">
        <v>91</v>
      </c>
    </row>
    <row r="70" spans="1:5" ht="12.75">
      <c r="A70" s="21" t="s">
        <v>96</v>
      </c>
      <c r="B70" s="25">
        <f>SUM(R13+R14+R20+R47+R54+R55)</f>
        <v>70557.37</v>
      </c>
      <c r="C70" s="8" t="s">
        <v>91</v>
      </c>
      <c r="D70" s="24">
        <f>SUM(B70/F3*12)</f>
        <v>846688.44</v>
      </c>
      <c r="E70" s="8" t="s">
        <v>91</v>
      </c>
    </row>
    <row r="71" spans="1:5" ht="12.75">
      <c r="A71" s="21" t="s">
        <v>97</v>
      </c>
      <c r="B71" s="25">
        <f>SUM(R15)</f>
        <v>14287.619999999999</v>
      </c>
      <c r="C71" s="8" t="s">
        <v>91</v>
      </c>
      <c r="D71" s="24">
        <f>SUM(B71/F3*12)</f>
        <v>171451.44</v>
      </c>
      <c r="E71" s="8" t="s">
        <v>91</v>
      </c>
    </row>
    <row r="72" spans="1:5" ht="12.75">
      <c r="A72" s="21" t="s">
        <v>98</v>
      </c>
      <c r="B72" s="25">
        <f>SUM(R16)</f>
        <v>15721.140000000001</v>
      </c>
      <c r="C72" s="8" t="s">
        <v>91</v>
      </c>
      <c r="D72" s="24">
        <f>SUM(B72/F3*12)</f>
        <v>188653.68000000002</v>
      </c>
      <c r="E72" s="8" t="s">
        <v>91</v>
      </c>
    </row>
    <row r="73" spans="1:5" ht="12.75">
      <c r="A73" s="21" t="s">
        <v>99</v>
      </c>
      <c r="B73" s="25">
        <f>SUM(R17+R18)</f>
        <v>84752.51000000001</v>
      </c>
      <c r="C73" s="8" t="s">
        <v>91</v>
      </c>
      <c r="D73" s="24">
        <f>SUM(B73/F3*12)</f>
        <v>1017030.1200000001</v>
      </c>
      <c r="E73" s="8" t="s">
        <v>91</v>
      </c>
    </row>
    <row r="74" spans="1:5" ht="12.75">
      <c r="A74" s="21" t="s">
        <v>100</v>
      </c>
      <c r="B74" s="25">
        <f>SUM(R23+R24+R25+R26)</f>
        <v>46415.490000000005</v>
      </c>
      <c r="C74" s="8" t="s">
        <v>91</v>
      </c>
      <c r="D74" s="24">
        <f>SUM(B74/F3*12)</f>
        <v>556985.8800000001</v>
      </c>
      <c r="E74" s="8" t="s">
        <v>91</v>
      </c>
    </row>
    <row r="75" spans="1:5" ht="12.75">
      <c r="A75" s="21" t="s">
        <v>101</v>
      </c>
      <c r="B75" s="25">
        <f>SUM(R28+R29+R30+R31+R32+R33+R34+R35+R36)</f>
        <v>254580.8</v>
      </c>
      <c r="C75" s="8" t="s">
        <v>91</v>
      </c>
      <c r="D75" s="24">
        <f>SUM(B75/F3*12)</f>
        <v>3054969.5999999996</v>
      </c>
      <c r="E75" s="8" t="s">
        <v>91</v>
      </c>
    </row>
    <row r="76" spans="1:5" ht="12.75">
      <c r="A76" s="21" t="s">
        <v>102</v>
      </c>
      <c r="B76" s="25">
        <f>SUM(R38+R42+R53)</f>
        <v>122319.75000000001</v>
      </c>
      <c r="C76" s="8" t="s">
        <v>91</v>
      </c>
      <c r="D76" s="24">
        <f>SUM(B76/F3*12)</f>
        <v>1467837.0000000002</v>
      </c>
      <c r="E76" s="8" t="s">
        <v>91</v>
      </c>
    </row>
    <row r="77" spans="1:5" ht="12.75">
      <c r="A77" s="21" t="s">
        <v>103</v>
      </c>
      <c r="B77" s="25">
        <f>SUM(R19+R39+R40+R41+R43+R49+R50+R51+R52)</f>
        <v>723021.01</v>
      </c>
      <c r="C77" s="8" t="s">
        <v>91</v>
      </c>
      <c r="D77" s="24">
        <f>SUM(B77/F3*12)</f>
        <v>8676252.120000001</v>
      </c>
      <c r="E77" s="8" t="s">
        <v>91</v>
      </c>
    </row>
    <row r="78" spans="1:5" ht="12.75">
      <c r="A78" s="21" t="s">
        <v>104</v>
      </c>
      <c r="B78" s="25">
        <f>SUM(R44+R45+R48)</f>
        <v>20999.14</v>
      </c>
      <c r="C78" s="8" t="s">
        <v>91</v>
      </c>
      <c r="D78" s="24">
        <f>SUM(B78/F3*12)</f>
        <v>251989.68</v>
      </c>
      <c r="E78" s="8" t="s">
        <v>91</v>
      </c>
    </row>
    <row r="79" spans="1:5" ht="12.75">
      <c r="A79" s="21" t="s">
        <v>105</v>
      </c>
      <c r="B79" s="25">
        <f>SUM(R57+R58+R59+R60)</f>
        <v>4634.54</v>
      </c>
      <c r="C79" s="8" t="s">
        <v>91</v>
      </c>
      <c r="D79" s="24">
        <f>SUM(B79/F3*12)</f>
        <v>55614.479999999996</v>
      </c>
      <c r="E79" s="8" t="s">
        <v>91</v>
      </c>
    </row>
    <row r="80" spans="1:5" ht="12.75">
      <c r="A80" s="21" t="s">
        <v>234</v>
      </c>
      <c r="B80" s="25">
        <f>SUM(R21)</f>
        <v>2794.19</v>
      </c>
      <c r="C80" s="8" t="s">
        <v>91</v>
      </c>
      <c r="D80" s="24">
        <f>SUM(B80/F3*12)</f>
        <v>33530.28</v>
      </c>
      <c r="E80" s="8" t="s">
        <v>91</v>
      </c>
    </row>
    <row r="81" spans="1:5" ht="12.75">
      <c r="A81" s="4"/>
      <c r="B81" s="18">
        <f>SUM(B66:B80)</f>
        <v>1423351.78</v>
      </c>
      <c r="C81" s="19" t="s">
        <v>91</v>
      </c>
      <c r="D81" s="23">
        <f>SUM(D66:D80)</f>
        <v>17080221.360000003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4" r:id="rId1"/>
  <headerFooter alignWithMargins="0">
    <oddHeader>&amp;C&amp;"Arial,Fett"&amp;12&amp;EZusammenführung von Ausgaben - IST und Fallzahlen von BLB und RSD's - Januar 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57421875" style="0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115</v>
      </c>
      <c r="D1" s="80" t="s">
        <v>230</v>
      </c>
      <c r="E1" s="37"/>
      <c r="F1" s="29" t="s">
        <v>53</v>
      </c>
      <c r="G1" s="29" t="s">
        <v>132</v>
      </c>
    </row>
    <row r="2" spans="1:11" ht="12.75">
      <c r="A2" s="4" t="s">
        <v>136</v>
      </c>
      <c r="B2" s="4" t="s">
        <v>0</v>
      </c>
      <c r="D2" s="4" t="s">
        <v>231</v>
      </c>
      <c r="E2" s="29"/>
      <c r="F2" s="29" t="s">
        <v>130</v>
      </c>
      <c r="G2" s="29" t="s">
        <v>133</v>
      </c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1480.48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I12" s="1"/>
      <c r="K12" s="28" t="s">
        <v>170</v>
      </c>
    </row>
    <row r="13" spans="1:12" ht="12.75">
      <c r="A13" s="21" t="s">
        <v>11</v>
      </c>
      <c r="B13" t="s">
        <v>12</v>
      </c>
      <c r="C13" s="41">
        <v>2</v>
      </c>
      <c r="D13" s="42">
        <v>2</v>
      </c>
      <c r="E13" s="36">
        <f aca="true" t="shared" si="1" ref="E13:E21">SUM(C13:D13)</f>
        <v>4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5803.83</v>
      </c>
      <c r="L13" t="s">
        <v>91</v>
      </c>
    </row>
    <row r="14" spans="1:12" ht="12.75">
      <c r="A14" s="21" t="s">
        <v>181</v>
      </c>
      <c r="B14" t="s">
        <v>243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2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907.92</v>
      </c>
      <c r="L15" t="s">
        <v>91</v>
      </c>
    </row>
    <row r="16" spans="1:12" ht="12.75">
      <c r="A16" s="21" t="s">
        <v>15</v>
      </c>
      <c r="B16" t="s">
        <v>16</v>
      </c>
      <c r="C16" s="41">
        <v>1</v>
      </c>
      <c r="D16" s="42"/>
      <c r="E16" s="36">
        <f t="shared" si="1"/>
        <v>1</v>
      </c>
      <c r="F16" s="36">
        <v>2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1059.52</v>
      </c>
      <c r="L16" t="s">
        <v>91</v>
      </c>
    </row>
    <row r="17" spans="1:12" ht="12.75">
      <c r="A17" s="21" t="s">
        <v>17</v>
      </c>
      <c r="B17" t="s">
        <v>18</v>
      </c>
      <c r="C17" s="41">
        <v>2</v>
      </c>
      <c r="D17" s="42">
        <v>1</v>
      </c>
      <c r="E17" s="36">
        <f t="shared" si="1"/>
        <v>3</v>
      </c>
      <c r="F17" s="36">
        <v>3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1740.64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245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246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/>
      <c r="L20" t="s">
        <v>91</v>
      </c>
    </row>
    <row r="21" spans="1:12" ht="12.75">
      <c r="A21" s="21" t="s">
        <v>185</v>
      </c>
      <c r="B21" t="s">
        <v>226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247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I22" s="1"/>
      <c r="K22" s="28" t="s">
        <v>170</v>
      </c>
    </row>
    <row r="23" spans="1:12" ht="12.75">
      <c r="A23" s="21" t="s">
        <v>19</v>
      </c>
      <c r="B23" t="s">
        <v>20</v>
      </c>
      <c r="C23" s="41">
        <v>2</v>
      </c>
      <c r="D23" s="42"/>
      <c r="E23" s="36">
        <f>SUM(C23:D23)</f>
        <v>2</v>
      </c>
      <c r="F23" s="36">
        <v>2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1379.07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248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248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248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I27" s="1"/>
      <c r="K27" s="28" t="s">
        <v>170</v>
      </c>
    </row>
    <row r="28" spans="1:12" ht="12.75">
      <c r="A28" s="21" t="s">
        <v>21</v>
      </c>
      <c r="B28" t="s">
        <v>202</v>
      </c>
      <c r="C28" s="41">
        <v>6</v>
      </c>
      <c r="D28" s="42">
        <v>4</v>
      </c>
      <c r="E28" s="36">
        <f aca="true" t="shared" si="3" ref="E28:E33">SUM(C28:D28)</f>
        <v>10</v>
      </c>
      <c r="F28" s="36">
        <v>46</v>
      </c>
      <c r="G28" s="36">
        <f>SUM(E28+E29+E30+E31+E32+E33-F28)</f>
        <v>-4</v>
      </c>
      <c r="H28" t="s">
        <v>59</v>
      </c>
      <c r="I28" s="21" t="s">
        <v>151</v>
      </c>
      <c r="J28" s="1" t="s">
        <v>49</v>
      </c>
      <c r="K28" s="27">
        <v>6635.77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/>
      <c r="L29" t="s">
        <v>91</v>
      </c>
    </row>
    <row r="30" spans="1:12" ht="12.75">
      <c r="A30" s="21" t="s">
        <v>21</v>
      </c>
      <c r="B30" t="s">
        <v>238</v>
      </c>
      <c r="C30" s="41">
        <v>22</v>
      </c>
      <c r="D30" s="42">
        <v>10</v>
      </c>
      <c r="E30" s="36">
        <f t="shared" si="3"/>
        <v>32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235</v>
      </c>
      <c r="K30" s="27">
        <v>57008.95</v>
      </c>
      <c r="L30" t="s">
        <v>91</v>
      </c>
    </row>
    <row r="31" spans="1:12" ht="12.75">
      <c r="A31" s="21" t="s">
        <v>21</v>
      </c>
      <c r="B31" t="s">
        <v>203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239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236</v>
      </c>
      <c r="K32" s="27">
        <v>1065.67</v>
      </c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5552.56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111.75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>
        <v>5.88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I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>
        <v>1</v>
      </c>
      <c r="E40" s="36">
        <f t="shared" si="4"/>
        <v>1</v>
      </c>
      <c r="F40" s="36">
        <v>2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>
        <v>3961.78</v>
      </c>
      <c r="L40" t="s">
        <v>91</v>
      </c>
    </row>
    <row r="41" spans="1:12" ht="12.75">
      <c r="A41" s="21" t="s">
        <v>22</v>
      </c>
      <c r="B41" t="s">
        <v>26</v>
      </c>
      <c r="C41" s="41"/>
      <c r="D41" s="42"/>
      <c r="E41" s="36">
        <f t="shared" si="4"/>
        <v>0</v>
      </c>
      <c r="F41" s="36">
        <v>1</v>
      </c>
      <c r="G41" s="36">
        <f>SUM(E41+E19+E49-F41)</f>
        <v>-1</v>
      </c>
      <c r="H41" t="s">
        <v>59</v>
      </c>
      <c r="I41" s="21" t="s">
        <v>155</v>
      </c>
      <c r="J41" s="1" t="s">
        <v>43</v>
      </c>
      <c r="K41" s="27"/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245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1</v>
      </c>
      <c r="E43" s="36">
        <f t="shared" si="4"/>
        <v>3</v>
      </c>
      <c r="F43" s="36">
        <v>1</v>
      </c>
      <c r="G43" s="36">
        <f>SUM(E43+E50-F43)</f>
        <v>2</v>
      </c>
      <c r="H43" t="s">
        <v>59</v>
      </c>
      <c r="I43" s="21" t="s">
        <v>156</v>
      </c>
      <c r="J43" s="1" t="s">
        <v>44</v>
      </c>
      <c r="K43" s="27">
        <v>17033.4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>
        <v>1</v>
      </c>
      <c r="E44" s="36">
        <f t="shared" si="4"/>
        <v>2</v>
      </c>
      <c r="F44" s="36"/>
      <c r="G44" s="36">
        <f>SUM(E44-F44)</f>
        <v>2</v>
      </c>
      <c r="H44" t="s">
        <v>58</v>
      </c>
      <c r="I44" s="21" t="s">
        <v>157</v>
      </c>
      <c r="J44" s="1" t="s">
        <v>45</v>
      </c>
      <c r="K44" s="27">
        <v>0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/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I46" s="1"/>
      <c r="K46" s="28" t="s">
        <v>170</v>
      </c>
    </row>
    <row r="47" spans="1:12" ht="12.75">
      <c r="A47" s="21" t="s">
        <v>31</v>
      </c>
      <c r="B47" t="s">
        <v>12</v>
      </c>
      <c r="C47" s="41"/>
      <c r="D47" s="42">
        <v>3</v>
      </c>
      <c r="E47" s="36">
        <f aca="true" t="shared" si="5" ref="E47:E55">SUM(C47:D47)</f>
        <v>3</v>
      </c>
      <c r="F47" s="36">
        <v>13</v>
      </c>
      <c r="G47" s="36">
        <f>SUM(E47+E13+E14+E20+E54+E55-F47)</f>
        <v>1</v>
      </c>
      <c r="H47" t="s">
        <v>58</v>
      </c>
      <c r="I47" s="21" t="s">
        <v>146</v>
      </c>
      <c r="J47" s="1" t="s">
        <v>164</v>
      </c>
      <c r="K47" s="27">
        <v>1919.28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249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255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246</v>
      </c>
      <c r="H49" t="s">
        <v>59</v>
      </c>
      <c r="I49" s="33" t="s">
        <v>155</v>
      </c>
      <c r="J49" s="1" t="s">
        <v>210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250</v>
      </c>
      <c r="H50" t="s">
        <v>59</v>
      </c>
      <c r="I50" s="33" t="s">
        <v>156</v>
      </c>
      <c r="J50" s="1" t="s">
        <v>211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251</v>
      </c>
      <c r="H51" t="s">
        <v>59</v>
      </c>
      <c r="I51" s="33" t="s">
        <v>154</v>
      </c>
      <c r="J51" s="1" t="s">
        <v>212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252</v>
      </c>
      <c r="H52" t="s">
        <v>59</v>
      </c>
      <c r="I52" s="33" t="s">
        <v>153</v>
      </c>
      <c r="J52" s="1" t="s">
        <v>213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245</v>
      </c>
      <c r="H53" t="s">
        <v>59</v>
      </c>
      <c r="I53" s="1" t="s">
        <v>152</v>
      </c>
      <c r="J53" s="1" t="s">
        <v>214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459</v>
      </c>
      <c r="C54" s="41"/>
      <c r="D54" s="42">
        <v>1</v>
      </c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244</v>
      </c>
      <c r="K54" s="27">
        <v>140.96</v>
      </c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254</v>
      </c>
      <c r="C55" s="41">
        <v>5</v>
      </c>
      <c r="D55" s="42"/>
      <c r="E55" s="36">
        <f t="shared" si="5"/>
        <v>5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253</v>
      </c>
      <c r="K55" s="27">
        <v>4017.94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I56" s="21"/>
      <c r="J56"/>
      <c r="K56" s="28" t="s">
        <v>170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223</v>
      </c>
      <c r="B58" t="s">
        <v>222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.75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.75">
      <c r="A61" s="21"/>
      <c r="C61" s="76">
        <f>SUM(C4:C58)</f>
        <v>46</v>
      </c>
      <c r="D61" s="76">
        <f>SUM(D4:D58)</f>
        <v>24</v>
      </c>
      <c r="E61" s="76">
        <f>SUM(E4:E59)</f>
        <v>70</v>
      </c>
      <c r="F61" s="76">
        <f>SUM(F4:F59)</f>
        <v>73</v>
      </c>
      <c r="G61" s="76">
        <f>SUM(G57+G47+G45+G44+G43+G41+G40+G39+G38+G28+G23+G21+G17+G16+G15+G10+G8+G7+G4)</f>
        <v>-3</v>
      </c>
      <c r="J61" s="32" t="s">
        <v>171</v>
      </c>
      <c r="K61" s="18">
        <f>SUM(K4:K60)</f>
        <v>109825.40000000001</v>
      </c>
      <c r="L61" t="s">
        <v>91</v>
      </c>
    </row>
    <row r="62" spans="1:2" ht="12.75">
      <c r="A62" s="81">
        <v>39114</v>
      </c>
      <c r="B62" s="77" t="s">
        <v>172</v>
      </c>
    </row>
    <row r="63" spans="1:11" ht="12.75">
      <c r="A63" s="101">
        <v>39175</v>
      </c>
      <c r="B63" s="78" t="s">
        <v>461</v>
      </c>
      <c r="G63" s="4" t="s">
        <v>64</v>
      </c>
      <c r="I63" s="4"/>
      <c r="K63" s="4" t="s">
        <v>90</v>
      </c>
    </row>
    <row r="64" spans="1:12" ht="12.75">
      <c r="A64" s="99">
        <v>39321</v>
      </c>
      <c r="B64" s="79" t="s">
        <v>255</v>
      </c>
      <c r="F64" s="11" t="s">
        <v>61</v>
      </c>
      <c r="G64" s="21">
        <f>SUM(E7+E10+E13+E14+E20+E15+E16+E17+E18+E21+E44+E47+E54+E55)</f>
        <v>22</v>
      </c>
      <c r="I64" s="17"/>
      <c r="J64" s="11" t="s">
        <v>61</v>
      </c>
      <c r="K64" s="39">
        <f>SUM(K7+K10+K13+K14+K15+K16+K17+K18+K20+K21+K44+K47+K54+K55)</f>
        <v>17070.57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2</v>
      </c>
      <c r="I65" s="17"/>
      <c r="J65" s="11" t="s">
        <v>62</v>
      </c>
      <c r="K65" s="39">
        <f>SUM(K4+K5+K23+K24+K25+K26)</f>
        <v>1379.07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46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91375.76000000001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70</v>
      </c>
      <c r="I67" s="18"/>
      <c r="J67" s="11" t="s">
        <v>66</v>
      </c>
      <c r="K67" s="18">
        <f>SUM(K64:K66)</f>
        <v>109825.40000000001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Ausagabe-IST's - BLB - Januar  2007</oddHeader>
    <oddFooter>&amp;R&amp;8&amp;UDie Aufstellung finden Sie auch unter :                  
&amp;UJugTransfer / Jug 4000 / Haushalt / HzE Statistik / HzE Statistik  2007 / HzE Statistik 0107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  <col min="6" max="6" width="11.421875" style="1" customWidth="1"/>
  </cols>
  <sheetData>
    <row r="1" spans="1:5" ht="12.75">
      <c r="A1" s="4" t="s">
        <v>115</v>
      </c>
      <c r="B1" s="4" t="s">
        <v>114</v>
      </c>
      <c r="C1" s="3" t="s">
        <v>0</v>
      </c>
      <c r="D1" s="3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4" t="s">
        <v>464</v>
      </c>
    </row>
    <row r="3" spans="1:5" ht="3.75" customHeight="1">
      <c r="A3" s="4"/>
      <c r="B3" s="4"/>
      <c r="C3" s="3"/>
      <c r="D3" s="3"/>
      <c r="E3" s="3"/>
    </row>
    <row r="4" spans="1:6" ht="12.75">
      <c r="A4" s="1" t="s">
        <v>75</v>
      </c>
      <c r="B4" s="1">
        <v>1</v>
      </c>
      <c r="C4" t="s">
        <v>257</v>
      </c>
      <c r="D4" t="s">
        <v>258</v>
      </c>
      <c r="E4" t="s">
        <v>259</v>
      </c>
      <c r="F4" s="1" t="s">
        <v>1</v>
      </c>
    </row>
    <row r="5" spans="1:6" ht="12.75">
      <c r="A5" s="1" t="s">
        <v>11</v>
      </c>
      <c r="B5" s="1">
        <v>1</v>
      </c>
      <c r="C5" t="s">
        <v>12</v>
      </c>
      <c r="D5" t="s">
        <v>260</v>
      </c>
      <c r="E5" t="s">
        <v>261</v>
      </c>
      <c r="F5" s="1" t="s">
        <v>1</v>
      </c>
    </row>
    <row r="6" spans="1:6" ht="12.75">
      <c r="A6" s="1" t="s">
        <v>11</v>
      </c>
      <c r="B6" s="1">
        <v>1</v>
      </c>
      <c r="C6" t="s">
        <v>12</v>
      </c>
      <c r="D6" t="s">
        <v>262</v>
      </c>
      <c r="E6" t="s">
        <v>259</v>
      </c>
      <c r="F6" s="1" t="s">
        <v>1</v>
      </c>
    </row>
    <row r="7" spans="1:6" ht="12.75">
      <c r="A7" s="1" t="s">
        <v>11</v>
      </c>
      <c r="B7" s="1">
        <v>1</v>
      </c>
      <c r="C7" t="s">
        <v>12</v>
      </c>
      <c r="D7" t="s">
        <v>263</v>
      </c>
      <c r="E7" t="s">
        <v>259</v>
      </c>
      <c r="F7" s="1" t="s">
        <v>1</v>
      </c>
    </row>
    <row r="8" spans="1:6" ht="12.75">
      <c r="A8" s="1" t="s">
        <v>11</v>
      </c>
      <c r="B8" s="1">
        <v>1</v>
      </c>
      <c r="C8" t="s">
        <v>12</v>
      </c>
      <c r="D8" t="s">
        <v>264</v>
      </c>
      <c r="E8" t="s">
        <v>259</v>
      </c>
      <c r="F8" s="1" t="s">
        <v>1</v>
      </c>
    </row>
    <row r="9" spans="1:6" ht="12.75">
      <c r="A9" s="1" t="s">
        <v>11</v>
      </c>
      <c r="B9" s="1">
        <v>1</v>
      </c>
      <c r="C9" t="s">
        <v>265</v>
      </c>
      <c r="E9" t="s">
        <v>259</v>
      </c>
      <c r="F9" s="1" t="s">
        <v>1</v>
      </c>
    </row>
    <row r="10" spans="1:6" ht="12.75">
      <c r="A10" s="1" t="s">
        <v>13</v>
      </c>
      <c r="B10" s="1">
        <v>1</v>
      </c>
      <c r="C10" t="s">
        <v>14</v>
      </c>
      <c r="D10" t="s">
        <v>266</v>
      </c>
      <c r="E10" t="s">
        <v>259</v>
      </c>
      <c r="F10" s="1" t="s">
        <v>1</v>
      </c>
    </row>
    <row r="11" spans="1:6" ht="12.75">
      <c r="A11" s="1" t="s">
        <v>15</v>
      </c>
      <c r="B11" s="1">
        <v>1</v>
      </c>
      <c r="C11" t="s">
        <v>16</v>
      </c>
      <c r="D11" t="s">
        <v>267</v>
      </c>
      <c r="E11" t="s">
        <v>259</v>
      </c>
      <c r="F11" s="1" t="s">
        <v>1</v>
      </c>
    </row>
    <row r="12" spans="1:6" ht="12.75">
      <c r="A12" s="1" t="s">
        <v>17</v>
      </c>
      <c r="B12" s="1">
        <v>1</v>
      </c>
      <c r="C12" t="s">
        <v>18</v>
      </c>
      <c r="D12" t="s">
        <v>266</v>
      </c>
      <c r="E12" t="s">
        <v>259</v>
      </c>
      <c r="F12" s="1" t="s">
        <v>1</v>
      </c>
    </row>
    <row r="13" spans="1:6" ht="12.75">
      <c r="A13" s="1" t="s">
        <v>17</v>
      </c>
      <c r="B13" s="1">
        <v>2</v>
      </c>
      <c r="C13" t="s">
        <v>18</v>
      </c>
      <c r="D13" t="s">
        <v>268</v>
      </c>
      <c r="E13" t="s">
        <v>259</v>
      </c>
      <c r="F13" s="1" t="s">
        <v>1</v>
      </c>
    </row>
    <row r="14" spans="1:6" ht="12.75">
      <c r="A14" s="1" t="s">
        <v>19</v>
      </c>
      <c r="B14" s="1">
        <v>1</v>
      </c>
      <c r="C14" t="s">
        <v>20</v>
      </c>
      <c r="D14" t="s">
        <v>269</v>
      </c>
      <c r="E14" t="s">
        <v>261</v>
      </c>
      <c r="F14" s="1" t="s">
        <v>1</v>
      </c>
    </row>
    <row r="15" spans="1:6" ht="12.75">
      <c r="A15" s="1" t="s">
        <v>19</v>
      </c>
      <c r="B15" s="1">
        <v>1</v>
      </c>
      <c r="C15" t="s">
        <v>20</v>
      </c>
      <c r="D15" t="s">
        <v>270</v>
      </c>
      <c r="E15" t="s">
        <v>259</v>
      </c>
      <c r="F15" s="1" t="s">
        <v>1</v>
      </c>
    </row>
    <row r="16" spans="1:6" ht="12.75">
      <c r="A16" s="1" t="s">
        <v>21</v>
      </c>
      <c r="B16" s="1">
        <v>1</v>
      </c>
      <c r="C16" t="s">
        <v>271</v>
      </c>
      <c r="D16" t="s">
        <v>314</v>
      </c>
      <c r="F16" s="1" t="s">
        <v>1</v>
      </c>
    </row>
    <row r="17" spans="1:6" ht="12.75">
      <c r="A17" s="1" t="s">
        <v>21</v>
      </c>
      <c r="B17" s="1">
        <v>1</v>
      </c>
      <c r="C17" t="s">
        <v>272</v>
      </c>
      <c r="D17" t="s">
        <v>314</v>
      </c>
      <c r="F17" s="1" t="s">
        <v>1</v>
      </c>
    </row>
    <row r="18" spans="1:6" ht="12.75">
      <c r="A18" s="1" t="s">
        <v>21</v>
      </c>
      <c r="B18" s="1">
        <v>1</v>
      </c>
      <c r="C18" t="s">
        <v>271</v>
      </c>
      <c r="D18" t="s">
        <v>314</v>
      </c>
      <c r="E18" t="s">
        <v>273</v>
      </c>
      <c r="F18" s="1" t="s">
        <v>1</v>
      </c>
    </row>
    <row r="19" spans="1:6" ht="12.75">
      <c r="A19" s="1" t="s">
        <v>21</v>
      </c>
      <c r="B19" s="1">
        <v>2</v>
      </c>
      <c r="C19" t="s">
        <v>271</v>
      </c>
      <c r="D19" t="s">
        <v>314</v>
      </c>
      <c r="E19" t="s">
        <v>259</v>
      </c>
      <c r="F19" s="1" t="s">
        <v>1</v>
      </c>
    </row>
    <row r="20" spans="1:6" ht="12.75">
      <c r="A20" s="1" t="s">
        <v>21</v>
      </c>
      <c r="B20" s="1">
        <v>2</v>
      </c>
      <c r="C20" t="s">
        <v>271</v>
      </c>
      <c r="D20" t="s">
        <v>314</v>
      </c>
      <c r="E20" t="s">
        <v>259</v>
      </c>
      <c r="F20" s="1" t="s">
        <v>1</v>
      </c>
    </row>
    <row r="21" spans="1:6" ht="12.75">
      <c r="A21" s="1" t="s">
        <v>21</v>
      </c>
      <c r="B21" s="1">
        <v>1</v>
      </c>
      <c r="C21" t="s">
        <v>271</v>
      </c>
      <c r="D21" t="s">
        <v>314</v>
      </c>
      <c r="E21" t="s">
        <v>259</v>
      </c>
      <c r="F21" s="1" t="s">
        <v>1</v>
      </c>
    </row>
    <row r="22" spans="1:6" ht="12.75">
      <c r="A22" s="1" t="s">
        <v>21</v>
      </c>
      <c r="B22" s="1">
        <v>1</v>
      </c>
      <c r="C22" t="s">
        <v>271</v>
      </c>
      <c r="D22" t="s">
        <v>314</v>
      </c>
      <c r="E22" t="s">
        <v>259</v>
      </c>
      <c r="F22" s="1" t="s">
        <v>1</v>
      </c>
    </row>
    <row r="23" spans="1:6" ht="12.75">
      <c r="A23" s="1" t="s">
        <v>21</v>
      </c>
      <c r="B23" s="1">
        <v>1</v>
      </c>
      <c r="C23" t="s">
        <v>271</v>
      </c>
      <c r="D23" t="s">
        <v>314</v>
      </c>
      <c r="E23" t="s">
        <v>259</v>
      </c>
      <c r="F23" s="1" t="s">
        <v>1</v>
      </c>
    </row>
    <row r="24" spans="1:6" ht="12.75">
      <c r="A24" s="1" t="s">
        <v>21</v>
      </c>
      <c r="B24" s="1">
        <v>1</v>
      </c>
      <c r="C24" t="s">
        <v>271</v>
      </c>
      <c r="D24" t="s">
        <v>314</v>
      </c>
      <c r="E24" t="s">
        <v>259</v>
      </c>
      <c r="F24" s="1" t="s">
        <v>1</v>
      </c>
    </row>
    <row r="25" spans="1:6" ht="12.75">
      <c r="A25" s="1" t="s">
        <v>21</v>
      </c>
      <c r="B25" s="1">
        <v>2</v>
      </c>
      <c r="C25" t="s">
        <v>272</v>
      </c>
      <c r="D25" t="s">
        <v>314</v>
      </c>
      <c r="E25" t="s">
        <v>259</v>
      </c>
      <c r="F25" s="1" t="s">
        <v>1</v>
      </c>
    </row>
    <row r="26" spans="1:6" ht="12.75">
      <c r="A26" s="1" t="s">
        <v>21</v>
      </c>
      <c r="B26" s="1">
        <v>1</v>
      </c>
      <c r="C26" t="s">
        <v>272</v>
      </c>
      <c r="D26" t="s">
        <v>314</v>
      </c>
      <c r="E26" t="s">
        <v>259</v>
      </c>
      <c r="F26" s="1" t="s">
        <v>1</v>
      </c>
    </row>
    <row r="27" spans="1:6" ht="12.75">
      <c r="A27" s="1" t="s">
        <v>21</v>
      </c>
      <c r="B27" s="1">
        <v>1</v>
      </c>
      <c r="C27" t="s">
        <v>272</v>
      </c>
      <c r="D27" t="s">
        <v>314</v>
      </c>
      <c r="E27" t="s">
        <v>259</v>
      </c>
      <c r="F27" s="1" t="s">
        <v>1</v>
      </c>
    </row>
    <row r="28" spans="1:6" ht="12.75">
      <c r="A28" s="1" t="s">
        <v>21</v>
      </c>
      <c r="B28" s="1">
        <v>1</v>
      </c>
      <c r="C28" t="s">
        <v>272</v>
      </c>
      <c r="D28" t="s">
        <v>314</v>
      </c>
      <c r="E28" t="s">
        <v>259</v>
      </c>
      <c r="F28" s="1" t="s">
        <v>1</v>
      </c>
    </row>
    <row r="29" spans="1:6" ht="12.75">
      <c r="A29" s="1" t="s">
        <v>21</v>
      </c>
      <c r="B29" s="1">
        <v>2</v>
      </c>
      <c r="C29" t="s">
        <v>272</v>
      </c>
      <c r="D29" t="s">
        <v>314</v>
      </c>
      <c r="E29" t="s">
        <v>259</v>
      </c>
      <c r="F29" s="1" t="s">
        <v>1</v>
      </c>
    </row>
    <row r="30" spans="1:6" ht="12.75">
      <c r="A30" s="1" t="s">
        <v>21</v>
      </c>
      <c r="B30" s="1">
        <v>1</v>
      </c>
      <c r="C30" t="s">
        <v>272</v>
      </c>
      <c r="D30" t="s">
        <v>314</v>
      </c>
      <c r="E30" t="s">
        <v>259</v>
      </c>
      <c r="F30" s="1" t="s">
        <v>1</v>
      </c>
    </row>
    <row r="31" spans="1:6" ht="12.75">
      <c r="A31" s="1" t="s">
        <v>21</v>
      </c>
      <c r="B31" s="1">
        <v>2</v>
      </c>
      <c r="C31" t="s">
        <v>272</v>
      </c>
      <c r="D31" t="s">
        <v>314</v>
      </c>
      <c r="E31" t="s">
        <v>259</v>
      </c>
      <c r="F31" s="1" t="s">
        <v>1</v>
      </c>
    </row>
    <row r="32" spans="1:6" ht="12.75">
      <c r="A32" s="1" t="s">
        <v>21</v>
      </c>
      <c r="B32" s="1">
        <v>1</v>
      </c>
      <c r="C32" t="s">
        <v>272</v>
      </c>
      <c r="D32" t="s">
        <v>314</v>
      </c>
      <c r="E32" t="s">
        <v>259</v>
      </c>
      <c r="F32" s="1" t="s">
        <v>1</v>
      </c>
    </row>
    <row r="33" spans="1:6" ht="12.75">
      <c r="A33" s="1" t="s">
        <v>21</v>
      </c>
      <c r="B33" s="1">
        <v>1</v>
      </c>
      <c r="C33" t="s">
        <v>272</v>
      </c>
      <c r="D33" t="s">
        <v>314</v>
      </c>
      <c r="E33" t="s">
        <v>259</v>
      </c>
      <c r="F33" s="1" t="s">
        <v>1</v>
      </c>
    </row>
    <row r="34" spans="1:6" ht="12.75">
      <c r="A34" s="1" t="s">
        <v>21</v>
      </c>
      <c r="B34" s="1">
        <v>2</v>
      </c>
      <c r="C34" t="s">
        <v>272</v>
      </c>
      <c r="D34" t="s">
        <v>314</v>
      </c>
      <c r="E34" t="s">
        <v>259</v>
      </c>
      <c r="F34" s="1" t="s">
        <v>1</v>
      </c>
    </row>
    <row r="35" spans="1:6" ht="12.75">
      <c r="A35" s="1" t="s">
        <v>21</v>
      </c>
      <c r="B35" s="1">
        <v>2</v>
      </c>
      <c r="C35" t="s">
        <v>272</v>
      </c>
      <c r="D35" t="s">
        <v>314</v>
      </c>
      <c r="E35" t="s">
        <v>259</v>
      </c>
      <c r="F35" s="1" t="s">
        <v>1</v>
      </c>
    </row>
    <row r="36" spans="1:6" ht="12.75">
      <c r="A36" s="1" t="s">
        <v>21</v>
      </c>
      <c r="B36" s="1">
        <v>1</v>
      </c>
      <c r="C36" t="s">
        <v>272</v>
      </c>
      <c r="D36" t="s">
        <v>314</v>
      </c>
      <c r="E36" t="s">
        <v>259</v>
      </c>
      <c r="F36" s="1" t="s">
        <v>1</v>
      </c>
    </row>
    <row r="37" spans="1:6" ht="12.75">
      <c r="A37" s="1" t="s">
        <v>21</v>
      </c>
      <c r="B37" s="1">
        <v>1</v>
      </c>
      <c r="C37" t="s">
        <v>272</v>
      </c>
      <c r="D37" t="s">
        <v>314</v>
      </c>
      <c r="E37" t="s">
        <v>259</v>
      </c>
      <c r="F37" s="1" t="s">
        <v>1</v>
      </c>
    </row>
    <row r="38" spans="1:6" ht="12.75">
      <c r="A38" s="1" t="s">
        <v>21</v>
      </c>
      <c r="B38" s="1">
        <v>1</v>
      </c>
      <c r="C38" t="s">
        <v>272</v>
      </c>
      <c r="D38" t="s">
        <v>314</v>
      </c>
      <c r="E38" t="s">
        <v>259</v>
      </c>
      <c r="F38" s="1" t="s">
        <v>1</v>
      </c>
    </row>
    <row r="39" spans="1:6" ht="12.75">
      <c r="A39" s="1" t="s">
        <v>21</v>
      </c>
      <c r="B39" s="1">
        <v>1</v>
      </c>
      <c r="C39" t="s">
        <v>272</v>
      </c>
      <c r="D39" t="s">
        <v>314</v>
      </c>
      <c r="E39" t="s">
        <v>259</v>
      </c>
      <c r="F39" s="1" t="s">
        <v>1</v>
      </c>
    </row>
    <row r="40" spans="1:6" ht="12.75">
      <c r="A40" s="1" t="s">
        <v>21</v>
      </c>
      <c r="B40" s="1">
        <v>1</v>
      </c>
      <c r="C40" t="s">
        <v>272</v>
      </c>
      <c r="D40" t="s">
        <v>314</v>
      </c>
      <c r="E40" t="s">
        <v>259</v>
      </c>
      <c r="F40" s="1" t="s">
        <v>1</v>
      </c>
    </row>
    <row r="41" spans="1:6" ht="12.75">
      <c r="A41" s="1" t="s">
        <v>21</v>
      </c>
      <c r="B41" s="1">
        <v>1</v>
      </c>
      <c r="C41" t="s">
        <v>272</v>
      </c>
      <c r="D41" t="s">
        <v>314</v>
      </c>
      <c r="E41" t="s">
        <v>259</v>
      </c>
      <c r="F41" s="1" t="s">
        <v>1</v>
      </c>
    </row>
    <row r="42" spans="1:6" ht="12.75">
      <c r="A42" s="1" t="s">
        <v>21</v>
      </c>
      <c r="B42" s="1">
        <v>1</v>
      </c>
      <c r="C42" t="s">
        <v>272</v>
      </c>
      <c r="D42" t="s">
        <v>314</v>
      </c>
      <c r="E42" t="s">
        <v>259</v>
      </c>
      <c r="F42" s="1" t="s">
        <v>1</v>
      </c>
    </row>
    <row r="43" spans="1:6" ht="12.75">
      <c r="A43" s="1" t="s">
        <v>21</v>
      </c>
      <c r="B43" s="1">
        <v>2</v>
      </c>
      <c r="C43" t="s">
        <v>272</v>
      </c>
      <c r="D43" t="s">
        <v>314</v>
      </c>
      <c r="E43" t="s">
        <v>259</v>
      </c>
      <c r="F43" s="1" t="s">
        <v>1</v>
      </c>
    </row>
    <row r="44" spans="1:6" ht="12.75">
      <c r="A44" s="1" t="s">
        <v>21</v>
      </c>
      <c r="B44" s="1">
        <v>1</v>
      </c>
      <c r="C44" t="s">
        <v>272</v>
      </c>
      <c r="D44" t="s">
        <v>314</v>
      </c>
      <c r="E44" t="s">
        <v>259</v>
      </c>
      <c r="F44" s="1" t="s">
        <v>1</v>
      </c>
    </row>
    <row r="45" spans="1:6" ht="12.75">
      <c r="A45" s="1" t="s">
        <v>21</v>
      </c>
      <c r="B45" s="1">
        <v>1</v>
      </c>
      <c r="C45" t="s">
        <v>272</v>
      </c>
      <c r="D45" t="s">
        <v>314</v>
      </c>
      <c r="E45" t="s">
        <v>259</v>
      </c>
      <c r="F45" s="1" t="s">
        <v>1</v>
      </c>
    </row>
    <row r="46" spans="1:6" ht="12.75">
      <c r="A46" s="1" t="s">
        <v>21</v>
      </c>
      <c r="B46" s="1">
        <v>1</v>
      </c>
      <c r="C46" t="s">
        <v>272</v>
      </c>
      <c r="D46" t="s">
        <v>314</v>
      </c>
      <c r="E46" t="s">
        <v>259</v>
      </c>
      <c r="F46" s="1" t="s">
        <v>1</v>
      </c>
    </row>
    <row r="47" spans="1:6" ht="12.75">
      <c r="A47" s="1" t="s">
        <v>21</v>
      </c>
      <c r="B47" s="1">
        <v>1</v>
      </c>
      <c r="C47" t="s">
        <v>272</v>
      </c>
      <c r="D47" t="s">
        <v>314</v>
      </c>
      <c r="E47" t="s">
        <v>259</v>
      </c>
      <c r="F47" s="1" t="s">
        <v>1</v>
      </c>
    </row>
    <row r="48" spans="1:6" ht="12.75">
      <c r="A48" s="1" t="s">
        <v>21</v>
      </c>
      <c r="B48" s="1">
        <v>1</v>
      </c>
      <c r="C48" t="s">
        <v>272</v>
      </c>
      <c r="D48" t="s">
        <v>314</v>
      </c>
      <c r="E48" t="s">
        <v>259</v>
      </c>
      <c r="F48" s="1" t="s">
        <v>1</v>
      </c>
    </row>
    <row r="49" spans="1:6" ht="12.75">
      <c r="A49" s="1" t="s">
        <v>21</v>
      </c>
      <c r="B49" s="1">
        <v>1</v>
      </c>
      <c r="C49" t="s">
        <v>272</v>
      </c>
      <c r="D49" t="s">
        <v>314</v>
      </c>
      <c r="E49" t="s">
        <v>259</v>
      </c>
      <c r="F49" s="1" t="s">
        <v>1</v>
      </c>
    </row>
    <row r="50" spans="1:6" ht="12.75">
      <c r="A50" s="1" t="s">
        <v>22</v>
      </c>
      <c r="B50" s="1">
        <v>1</v>
      </c>
      <c r="C50" t="s">
        <v>25</v>
      </c>
      <c r="D50" t="s">
        <v>274</v>
      </c>
      <c r="E50" t="s">
        <v>261</v>
      </c>
      <c r="F50" s="1" t="s">
        <v>1</v>
      </c>
    </row>
    <row r="51" spans="1:6" ht="12.75">
      <c r="A51" s="1" t="s">
        <v>22</v>
      </c>
      <c r="B51" s="1">
        <v>1</v>
      </c>
      <c r="C51" t="s">
        <v>28</v>
      </c>
      <c r="D51" t="s">
        <v>275</v>
      </c>
      <c r="E51" t="s">
        <v>261</v>
      </c>
      <c r="F51" s="1" t="s">
        <v>1</v>
      </c>
    </row>
    <row r="52" spans="1:6" ht="12.75">
      <c r="A52" s="1" t="s">
        <v>22</v>
      </c>
      <c r="B52" s="1">
        <v>1</v>
      </c>
      <c r="C52" t="s">
        <v>28</v>
      </c>
      <c r="D52" t="s">
        <v>276</v>
      </c>
      <c r="E52" t="s">
        <v>261</v>
      </c>
      <c r="F52" s="1" t="s">
        <v>1</v>
      </c>
    </row>
    <row r="53" spans="1:6" ht="12.75">
      <c r="A53" s="1" t="s">
        <v>29</v>
      </c>
      <c r="B53" s="1">
        <v>1</v>
      </c>
      <c r="C53" t="s">
        <v>187</v>
      </c>
      <c r="E53" t="s">
        <v>261</v>
      </c>
      <c r="F53" s="1" t="s">
        <v>1</v>
      </c>
    </row>
    <row r="54" spans="1:6" ht="12.75">
      <c r="A54" s="1" t="s">
        <v>29</v>
      </c>
      <c r="B54" s="1">
        <v>1</v>
      </c>
      <c r="C54" t="s">
        <v>187</v>
      </c>
      <c r="D54" t="s">
        <v>277</v>
      </c>
      <c r="E54" t="s">
        <v>259</v>
      </c>
      <c r="F54" s="1" t="s">
        <v>1</v>
      </c>
    </row>
    <row r="55" spans="1:6" ht="12.75">
      <c r="A55" s="1" t="s">
        <v>31</v>
      </c>
      <c r="B55" s="1">
        <v>1</v>
      </c>
      <c r="C55" t="s">
        <v>278</v>
      </c>
      <c r="D55" t="s">
        <v>279</v>
      </c>
      <c r="E55" t="s">
        <v>273</v>
      </c>
      <c r="F55" s="1" t="s">
        <v>1</v>
      </c>
    </row>
    <row r="56" spans="1:6" ht="12.75">
      <c r="A56" s="1" t="s">
        <v>31</v>
      </c>
      <c r="B56" s="1">
        <v>1</v>
      </c>
      <c r="C56" t="s">
        <v>12</v>
      </c>
      <c r="D56" t="s">
        <v>280</v>
      </c>
      <c r="E56" t="s">
        <v>259</v>
      </c>
      <c r="F56" s="1" t="s">
        <v>1</v>
      </c>
    </row>
    <row r="57" spans="1:6" ht="12.75">
      <c r="A57" s="1" t="s">
        <v>31</v>
      </c>
      <c r="B57" s="1">
        <v>1</v>
      </c>
      <c r="C57" t="s">
        <v>12</v>
      </c>
      <c r="D57" t="s">
        <v>281</v>
      </c>
      <c r="E57" t="s">
        <v>259</v>
      </c>
      <c r="F57" s="1" t="s">
        <v>1</v>
      </c>
    </row>
    <row r="58" spans="1:6" ht="12.75">
      <c r="A58" s="1" t="s">
        <v>31</v>
      </c>
      <c r="B58" s="1">
        <v>1</v>
      </c>
      <c r="C58" t="s">
        <v>12</v>
      </c>
      <c r="D58" t="s">
        <v>282</v>
      </c>
      <c r="E58" t="s">
        <v>259</v>
      </c>
      <c r="F58" s="1" t="s">
        <v>1</v>
      </c>
    </row>
    <row r="59" spans="1:6" ht="12.75">
      <c r="A59" s="1" t="s">
        <v>31</v>
      </c>
      <c r="B59" s="1">
        <v>1</v>
      </c>
      <c r="C59" t="s">
        <v>283</v>
      </c>
      <c r="D59" t="s">
        <v>284</v>
      </c>
      <c r="E59" t="s">
        <v>259</v>
      </c>
      <c r="F59" s="1" t="s">
        <v>1</v>
      </c>
    </row>
    <row r="60" spans="1:6" ht="12.75">
      <c r="A60" s="1" t="s">
        <v>31</v>
      </c>
      <c r="B60" s="1">
        <v>1</v>
      </c>
      <c r="C60" t="s">
        <v>278</v>
      </c>
      <c r="D60" t="s">
        <v>285</v>
      </c>
      <c r="E60" t="s">
        <v>259</v>
      </c>
      <c r="F60" s="1" t="s">
        <v>1</v>
      </c>
    </row>
    <row r="61" spans="1:6" ht="12.75">
      <c r="A61" s="1" t="s">
        <v>31</v>
      </c>
      <c r="B61" s="1">
        <v>1</v>
      </c>
      <c r="C61" t="s">
        <v>278</v>
      </c>
      <c r="D61" t="s">
        <v>286</v>
      </c>
      <c r="E61" t="s">
        <v>259</v>
      </c>
      <c r="F61" s="1" t="s">
        <v>1</v>
      </c>
    </row>
    <row r="62" spans="1:6" ht="12.75">
      <c r="A62" s="1" t="s">
        <v>31</v>
      </c>
      <c r="B62" s="1">
        <v>1</v>
      </c>
      <c r="C62" t="s">
        <v>278</v>
      </c>
      <c r="D62" t="s">
        <v>287</v>
      </c>
      <c r="E62" t="s">
        <v>259</v>
      </c>
      <c r="F62" s="1" t="s">
        <v>1</v>
      </c>
    </row>
    <row r="63" spans="1:6" ht="12.75">
      <c r="A63" s="1" t="s">
        <v>31</v>
      </c>
      <c r="B63" s="1">
        <v>1</v>
      </c>
      <c r="C63" t="s">
        <v>278</v>
      </c>
      <c r="D63" t="s">
        <v>288</v>
      </c>
      <c r="E63" t="s">
        <v>259</v>
      </c>
      <c r="F63" s="1" t="s">
        <v>1</v>
      </c>
    </row>
    <row r="64" ht="12.75">
      <c r="A64" s="1"/>
    </row>
    <row r="65" spans="1:2" ht="12.75">
      <c r="A65" s="1"/>
      <c r="B65" s="4">
        <f>SUM(B4:B64)</f>
        <v>69</v>
      </c>
    </row>
    <row r="66" ht="12.75">
      <c r="A66" s="1"/>
    </row>
    <row r="67" ht="12.75">
      <c r="A67" s="100"/>
    </row>
    <row r="68" ht="12.75">
      <c r="B68" s="4"/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Januar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115</v>
      </c>
      <c r="D1" s="80" t="s">
        <v>230</v>
      </c>
      <c r="E1" s="37"/>
      <c r="F1" s="29" t="s">
        <v>53</v>
      </c>
      <c r="G1" s="29" t="s">
        <v>132</v>
      </c>
      <c r="H1"/>
      <c r="I1" s="3"/>
      <c r="J1" s="1"/>
      <c r="K1" s="4"/>
    </row>
    <row r="2" spans="1:11" ht="12.75">
      <c r="A2" s="4" t="s">
        <v>136</v>
      </c>
      <c r="B2" s="4" t="s">
        <v>0</v>
      </c>
      <c r="D2" s="4" t="s">
        <v>231</v>
      </c>
      <c r="E2" s="29"/>
      <c r="F2" s="29" t="s">
        <v>130</v>
      </c>
      <c r="G2" s="29" t="s">
        <v>133</v>
      </c>
      <c r="H2"/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4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2</v>
      </c>
      <c r="D5" s="42">
        <v>2</v>
      </c>
      <c r="E5" s="36">
        <f aca="true" t="shared" si="0" ref="E5:E11">SUM(C5:D5)</f>
        <v>4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>
        <v>2</v>
      </c>
      <c r="G7" s="36">
        <f>SUM(E7-F7)</f>
        <v>-2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/>
      <c r="G8" s="36">
        <f>SUM(E8+E9+E11-F8)</f>
        <v>2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/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2</v>
      </c>
      <c r="D10" s="42"/>
      <c r="E10" s="36">
        <f t="shared" si="0"/>
        <v>2</v>
      </c>
      <c r="F10" s="36">
        <v>2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450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40" t="s">
        <v>170</v>
      </c>
      <c r="D12" s="40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5</v>
      </c>
      <c r="D13" s="42">
        <v>4</v>
      </c>
      <c r="E13" s="36">
        <f aca="true" t="shared" si="1" ref="E13:E21">SUM(C13:D13)</f>
        <v>9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4770.76</v>
      </c>
      <c r="L13" t="s">
        <v>91</v>
      </c>
    </row>
    <row r="14" spans="1:12" ht="12.75">
      <c r="A14" s="21" t="s">
        <v>181</v>
      </c>
      <c r="B14" t="s">
        <v>242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9</v>
      </c>
      <c r="D15" s="42"/>
      <c r="E15" s="36">
        <f t="shared" si="1"/>
        <v>9</v>
      </c>
      <c r="F15" s="36">
        <v>9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4549.54</v>
      </c>
      <c r="L15" t="s">
        <v>91</v>
      </c>
    </row>
    <row r="16" spans="1:12" ht="12.75">
      <c r="A16" s="21" t="s">
        <v>15</v>
      </c>
      <c r="B16" t="s">
        <v>16</v>
      </c>
      <c r="C16" s="41">
        <v>3</v>
      </c>
      <c r="D16" s="42">
        <v>4</v>
      </c>
      <c r="E16" s="36">
        <f t="shared" si="1"/>
        <v>7</v>
      </c>
      <c r="F16" s="36">
        <v>7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6160.35</v>
      </c>
      <c r="L16" t="s">
        <v>91</v>
      </c>
    </row>
    <row r="17" spans="1:12" ht="12.75">
      <c r="A17" s="21" t="s">
        <v>17</v>
      </c>
      <c r="B17" t="s">
        <v>18</v>
      </c>
      <c r="C17" s="41">
        <v>14</v>
      </c>
      <c r="D17" s="42">
        <v>20</v>
      </c>
      <c r="E17" s="36">
        <f t="shared" si="1"/>
        <v>34</v>
      </c>
      <c r="F17" s="36">
        <v>33</v>
      </c>
      <c r="G17" s="36">
        <f t="shared" si="2"/>
        <v>1</v>
      </c>
      <c r="H17" t="s">
        <v>58</v>
      </c>
      <c r="I17" s="21" t="s">
        <v>149</v>
      </c>
      <c r="J17" s="1" t="s">
        <v>37</v>
      </c>
      <c r="K17" s="27">
        <v>30925.49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245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246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/>
      <c r="L20" t="s">
        <v>91</v>
      </c>
    </row>
    <row r="21" spans="1:12" ht="12.75">
      <c r="A21" s="21" t="s">
        <v>185</v>
      </c>
      <c r="B21" t="s">
        <v>226</v>
      </c>
      <c r="C21" s="41"/>
      <c r="D21" s="42">
        <v>1</v>
      </c>
      <c r="E21" s="36">
        <f t="shared" si="1"/>
        <v>1</v>
      </c>
      <c r="F21" s="36">
        <v>1</v>
      </c>
      <c r="G21" s="36">
        <f t="shared" si="2"/>
        <v>0</v>
      </c>
      <c r="H21" t="s">
        <v>58</v>
      </c>
      <c r="I21" s="33" t="s">
        <v>247</v>
      </c>
      <c r="J21" s="1" t="s">
        <v>186</v>
      </c>
      <c r="K21" s="27">
        <v>2794.19</v>
      </c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5</v>
      </c>
      <c r="D23" s="42">
        <v>3</v>
      </c>
      <c r="E23" s="36">
        <f>SUM(C23:D23)</f>
        <v>8</v>
      </c>
      <c r="F23" s="36">
        <v>8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8559.96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248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248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248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202</v>
      </c>
      <c r="C28" s="41">
        <v>11</v>
      </c>
      <c r="D28" s="42">
        <v>6</v>
      </c>
      <c r="E28" s="36">
        <f aca="true" t="shared" si="3" ref="E28:E33">SUM(C28:D28)</f>
        <v>17</v>
      </c>
      <c r="F28" s="36">
        <v>27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34037.53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>
        <v>1461.47</v>
      </c>
      <c r="L29" t="s">
        <v>91</v>
      </c>
    </row>
    <row r="30" spans="1:12" ht="12.75">
      <c r="A30" s="21" t="s">
        <v>21</v>
      </c>
      <c r="B30" t="s">
        <v>238</v>
      </c>
      <c r="C30" s="41">
        <v>5</v>
      </c>
      <c r="D30" s="42">
        <v>4</v>
      </c>
      <c r="E30" s="36">
        <f t="shared" si="3"/>
        <v>9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235</v>
      </c>
      <c r="K30" s="27">
        <v>11932.26</v>
      </c>
      <c r="L30" t="s">
        <v>91</v>
      </c>
    </row>
    <row r="31" spans="1:12" ht="12.75">
      <c r="A31" s="21" t="s">
        <v>21</v>
      </c>
      <c r="B31" t="s">
        <v>203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239</v>
      </c>
      <c r="C32" s="41"/>
      <c r="D32" s="42">
        <v>1</v>
      </c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236</v>
      </c>
      <c r="K32" s="27">
        <v>1038.53</v>
      </c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3364.2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1322.97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</v>
      </c>
      <c r="D38" s="42">
        <v>4</v>
      </c>
      <c r="E38" s="36">
        <f aca="true" t="shared" si="4" ref="E38:E45">SUM(C38:D38)</f>
        <v>5</v>
      </c>
      <c r="F38" s="36">
        <v>11</v>
      </c>
      <c r="G38" s="36">
        <f>SUM(E38+E42+E53-F38)</f>
        <v>-2</v>
      </c>
      <c r="H38" t="s">
        <v>59</v>
      </c>
      <c r="I38" s="21" t="s">
        <v>152</v>
      </c>
      <c r="J38" s="1" t="s">
        <v>167</v>
      </c>
      <c r="K38" s="27">
        <v>20371.4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1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2385.39</v>
      </c>
      <c r="L39" t="s">
        <v>91</v>
      </c>
    </row>
    <row r="40" spans="1:12" ht="12.75">
      <c r="A40" s="21" t="s">
        <v>22</v>
      </c>
      <c r="B40" t="s">
        <v>25</v>
      </c>
      <c r="C40" s="41">
        <v>6</v>
      </c>
      <c r="D40" s="42">
        <v>2</v>
      </c>
      <c r="E40" s="36">
        <f t="shared" si="4"/>
        <v>8</v>
      </c>
      <c r="F40" s="36">
        <v>8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22605.18</v>
      </c>
      <c r="L40" t="s">
        <v>91</v>
      </c>
    </row>
    <row r="41" spans="1:12" ht="12.75">
      <c r="A41" s="21" t="s">
        <v>22</v>
      </c>
      <c r="B41" t="s">
        <v>26</v>
      </c>
      <c r="C41" s="41">
        <v>19</v>
      </c>
      <c r="D41" s="42">
        <v>8</v>
      </c>
      <c r="E41" s="36">
        <f t="shared" si="4"/>
        <v>27</v>
      </c>
      <c r="F41" s="36">
        <v>29</v>
      </c>
      <c r="G41" s="36">
        <f>SUM(E41+E19+E49-F41)</f>
        <v>-2</v>
      </c>
      <c r="H41" t="s">
        <v>59</v>
      </c>
      <c r="I41" s="21" t="s">
        <v>155</v>
      </c>
      <c r="J41" s="1" t="s">
        <v>43</v>
      </c>
      <c r="K41" s="27">
        <v>95531.56</v>
      </c>
      <c r="L41" t="s">
        <v>91</v>
      </c>
    </row>
    <row r="42" spans="1:12" ht="12.75">
      <c r="A42" s="21" t="s">
        <v>22</v>
      </c>
      <c r="B42" t="s">
        <v>27</v>
      </c>
      <c r="C42" s="41">
        <v>1</v>
      </c>
      <c r="D42" s="42">
        <v>3</v>
      </c>
      <c r="E42" s="36">
        <f t="shared" si="4"/>
        <v>4</v>
      </c>
      <c r="F42" s="36" t="s">
        <v>169</v>
      </c>
      <c r="G42" s="36" t="s">
        <v>245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5</v>
      </c>
      <c r="D43" s="42">
        <v>4</v>
      </c>
      <c r="E43" s="36">
        <f t="shared" si="4"/>
        <v>9</v>
      </c>
      <c r="F43" s="36">
        <v>9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19493.75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/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>
        <v>1</v>
      </c>
      <c r="E45" s="36">
        <f t="shared" si="4"/>
        <v>1</v>
      </c>
      <c r="F45" s="36">
        <v>2</v>
      </c>
      <c r="G45" s="36">
        <f>SUM(E45+E48-F45)</f>
        <v>-1</v>
      </c>
      <c r="H45" t="s">
        <v>59</v>
      </c>
      <c r="I45" s="21" t="s">
        <v>158</v>
      </c>
      <c r="J45" s="1" t="s">
        <v>46</v>
      </c>
      <c r="K45" s="27">
        <v>568.11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3</v>
      </c>
      <c r="D47" s="42">
        <v>1</v>
      </c>
      <c r="E47" s="36">
        <f aca="true" t="shared" si="5" ref="E47:E55">SUM(C47:D47)</f>
        <v>4</v>
      </c>
      <c r="F47" s="36">
        <v>22</v>
      </c>
      <c r="G47" s="36">
        <f>SUM(E47+E13+E14+E20+E54+E55-F47)</f>
        <v>-1</v>
      </c>
      <c r="H47" t="s">
        <v>58</v>
      </c>
      <c r="I47" s="21" t="s">
        <v>146</v>
      </c>
      <c r="J47" s="1" t="s">
        <v>164</v>
      </c>
      <c r="K47" s="27">
        <v>4599.48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249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12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246</v>
      </c>
      <c r="H49" t="s">
        <v>59</v>
      </c>
      <c r="I49" s="33" t="s">
        <v>155</v>
      </c>
      <c r="J49" s="1" t="s">
        <v>210</v>
      </c>
      <c r="K49" s="27"/>
      <c r="L49" t="s">
        <v>91</v>
      </c>
    </row>
    <row r="50" spans="1:12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250</v>
      </c>
      <c r="H50" t="s">
        <v>59</v>
      </c>
      <c r="I50" s="33" t="s">
        <v>156</v>
      </c>
      <c r="J50" s="1" t="s">
        <v>211</v>
      </c>
      <c r="K50" s="27"/>
      <c r="L50" t="s">
        <v>91</v>
      </c>
    </row>
    <row r="51" spans="1:12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251</v>
      </c>
      <c r="H51" t="s">
        <v>59</v>
      </c>
      <c r="I51" s="33" t="s">
        <v>154</v>
      </c>
      <c r="J51" s="1" t="s">
        <v>212</v>
      </c>
      <c r="K51" s="27"/>
      <c r="L51" t="s">
        <v>91</v>
      </c>
    </row>
    <row r="52" spans="1:12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252</v>
      </c>
      <c r="H52" t="s">
        <v>59</v>
      </c>
      <c r="I52" s="33" t="s">
        <v>153</v>
      </c>
      <c r="J52" s="1" t="s">
        <v>213</v>
      </c>
      <c r="K52" s="27"/>
      <c r="L52" t="s">
        <v>91</v>
      </c>
    </row>
    <row r="53" spans="1:12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245</v>
      </c>
      <c r="H53" t="s">
        <v>59</v>
      </c>
      <c r="I53" s="1" t="s">
        <v>152</v>
      </c>
      <c r="J53" s="1" t="s">
        <v>214</v>
      </c>
      <c r="K53" s="27"/>
      <c r="L53" t="s">
        <v>91</v>
      </c>
    </row>
    <row r="54" spans="1:12" ht="12.75">
      <c r="A54" s="21" t="s">
        <v>31</v>
      </c>
      <c r="B54" t="s">
        <v>459</v>
      </c>
      <c r="C54" s="41">
        <v>2</v>
      </c>
      <c r="D54" s="42"/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244</v>
      </c>
      <c r="K54" s="27">
        <v>1276.83</v>
      </c>
      <c r="L54" t="s">
        <v>91</v>
      </c>
    </row>
    <row r="55" spans="1:12" ht="12.75">
      <c r="A55" s="21" t="s">
        <v>31</v>
      </c>
      <c r="B55" t="s">
        <v>254</v>
      </c>
      <c r="C55" s="41">
        <v>4</v>
      </c>
      <c r="D55" s="42">
        <v>1</v>
      </c>
      <c r="E55" s="36">
        <f t="shared" si="5"/>
        <v>5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253</v>
      </c>
      <c r="K55" s="27">
        <v>825.68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223</v>
      </c>
      <c r="B58" t="s">
        <v>222</v>
      </c>
      <c r="C58" s="41">
        <v>1</v>
      </c>
      <c r="D58" s="42"/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389</v>
      </c>
      <c r="L58" t="s">
        <v>91</v>
      </c>
    </row>
    <row r="59" spans="1:12" ht="12.75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.75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.75">
      <c r="A61" s="21"/>
      <c r="C61" s="76">
        <f>SUM(C4:C58)</f>
        <v>99</v>
      </c>
      <c r="D61" s="76">
        <f>SUM(D4:D58)</f>
        <v>72</v>
      </c>
      <c r="E61" s="76">
        <f>SUM(E4:E59)</f>
        <v>171</v>
      </c>
      <c r="F61" s="76">
        <f>SUM(F4:F59)</f>
        <v>176</v>
      </c>
      <c r="G61" s="76">
        <f>SUM(G57+G47+G45+G44+G43+G41+G40+G39+G38+G28+G23+G21+G17+G16+G15+G10+G8+G7+G4)</f>
        <v>-5</v>
      </c>
      <c r="H61"/>
      <c r="J61" s="32" t="s">
        <v>171</v>
      </c>
      <c r="K61" s="18">
        <f>SUM(K4:K60)</f>
        <v>279420.23</v>
      </c>
      <c r="L61" t="s">
        <v>91</v>
      </c>
    </row>
    <row r="62" spans="1:10" ht="12.75">
      <c r="A62" s="81">
        <v>39114</v>
      </c>
      <c r="B62" s="77" t="s">
        <v>172</v>
      </c>
      <c r="D62" s="1"/>
      <c r="E62" s="1"/>
      <c r="H62"/>
      <c r="J62" s="1"/>
    </row>
    <row r="63" spans="1:11" ht="12.75">
      <c r="A63" s="101">
        <v>39251</v>
      </c>
      <c r="B63" s="78" t="s">
        <v>462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99">
        <v>39321</v>
      </c>
      <c r="B64" s="79" t="s">
        <v>255</v>
      </c>
      <c r="D64" s="1"/>
      <c r="E64" s="1"/>
      <c r="F64" s="11" t="s">
        <v>61</v>
      </c>
      <c r="G64" s="21">
        <f>SUM(E7+E10+E13+E14+E20+E15+E16+E17+E18+E21+E44+E47+E54+E55)</f>
        <v>74</v>
      </c>
      <c r="H64"/>
      <c r="I64" s="17"/>
      <c r="J64" s="11" t="s">
        <v>61</v>
      </c>
      <c r="K64" s="39">
        <f>SUM(K7+K10+K13+K14+K15+K16+K17+K18+K20+K21+K44+K47+K54+K55)</f>
        <v>56352.32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12</v>
      </c>
      <c r="H65"/>
      <c r="I65" s="17"/>
      <c r="J65" s="11" t="s">
        <v>62</v>
      </c>
      <c r="K65" s="39">
        <f>SUM(K4+K5+K23+K24+K25+K26)</f>
        <v>8559.96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85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214507.94999999998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171</v>
      </c>
      <c r="H67"/>
      <c r="I67" s="18"/>
      <c r="J67" s="11" t="s">
        <v>66</v>
      </c>
      <c r="K67" s="18">
        <f>SUM(K64:K66)</f>
        <v>279420.23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Januar  2007</oddHeader>
    <oddFooter>&amp;R&amp;8&amp;UDiese Aufstellung finden Sie auch unter :            
JugTransfer / Jug4000&amp;U / HzE Statistik / HzE Statistik 2007 / HzE Statistik 0107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115</v>
      </c>
      <c r="B1" s="3" t="s">
        <v>117</v>
      </c>
      <c r="C1" s="3" t="s">
        <v>0</v>
      </c>
      <c r="D1" s="3" t="s">
        <v>112</v>
      </c>
      <c r="E1" s="3" t="s">
        <v>113</v>
      </c>
      <c r="F1" s="3"/>
    </row>
    <row r="2" spans="1:6" ht="12.75">
      <c r="A2" s="3" t="s">
        <v>116</v>
      </c>
      <c r="B2" s="3" t="s">
        <v>0</v>
      </c>
      <c r="F2" s="3" t="s">
        <v>129</v>
      </c>
    </row>
    <row r="3" ht="4.5" customHeight="1"/>
    <row r="4" spans="1:6" ht="15.75" customHeight="1">
      <c r="A4" s="1" t="s">
        <v>7</v>
      </c>
      <c r="B4" s="1">
        <v>3</v>
      </c>
      <c r="C4" t="s">
        <v>289</v>
      </c>
      <c r="D4" t="s">
        <v>290</v>
      </c>
      <c r="E4" t="s">
        <v>259</v>
      </c>
      <c r="F4" t="s">
        <v>291</v>
      </c>
    </row>
    <row r="5" spans="1:6" ht="12.75">
      <c r="A5" s="1" t="s">
        <v>7</v>
      </c>
      <c r="B5" s="1">
        <v>1</v>
      </c>
      <c r="C5" t="s">
        <v>289</v>
      </c>
      <c r="D5" t="s">
        <v>290</v>
      </c>
      <c r="E5" t="s">
        <v>261</v>
      </c>
      <c r="F5" t="s">
        <v>339</v>
      </c>
    </row>
    <row r="6" spans="1:6" ht="13.5" customHeight="1">
      <c r="A6" s="1" t="s">
        <v>10</v>
      </c>
      <c r="B6" s="1">
        <v>1</v>
      </c>
      <c r="C6" t="s">
        <v>292</v>
      </c>
      <c r="D6" t="s">
        <v>293</v>
      </c>
      <c r="E6" t="s">
        <v>259</v>
      </c>
      <c r="F6" t="s">
        <v>291</v>
      </c>
    </row>
    <row r="7" spans="1:6" ht="12.75">
      <c r="A7" s="1" t="s">
        <v>10</v>
      </c>
      <c r="B7" s="1">
        <v>1</v>
      </c>
      <c r="C7" t="s">
        <v>340</v>
      </c>
      <c r="D7" t="s">
        <v>341</v>
      </c>
      <c r="E7" t="s">
        <v>261</v>
      </c>
      <c r="F7" t="s">
        <v>339</v>
      </c>
    </row>
    <row r="8" spans="1:6" ht="12.75">
      <c r="A8" s="1" t="s">
        <v>75</v>
      </c>
      <c r="B8" s="1">
        <v>1</v>
      </c>
      <c r="C8" t="s">
        <v>257</v>
      </c>
      <c r="D8" t="s">
        <v>294</v>
      </c>
      <c r="E8" t="s">
        <v>259</v>
      </c>
      <c r="F8" t="s">
        <v>291</v>
      </c>
    </row>
    <row r="9" spans="1:6" ht="12.75">
      <c r="A9" s="1" t="s">
        <v>75</v>
      </c>
      <c r="B9" s="1">
        <v>1</v>
      </c>
      <c r="C9" t="s">
        <v>257</v>
      </c>
      <c r="D9" t="s">
        <v>308</v>
      </c>
      <c r="E9" t="s">
        <v>259</v>
      </c>
      <c r="F9" t="s">
        <v>339</v>
      </c>
    </row>
    <row r="10" spans="1:6" ht="12.75">
      <c r="A10" s="1" t="s">
        <v>11</v>
      </c>
      <c r="B10" s="1">
        <v>1</v>
      </c>
      <c r="C10" t="s">
        <v>12</v>
      </c>
      <c r="D10" t="s">
        <v>295</v>
      </c>
      <c r="E10" t="s">
        <v>261</v>
      </c>
      <c r="F10" t="s">
        <v>291</v>
      </c>
    </row>
    <row r="11" spans="1:6" ht="12.75">
      <c r="A11" s="1" t="s">
        <v>11</v>
      </c>
      <c r="B11" s="1">
        <v>1</v>
      </c>
      <c r="C11" t="s">
        <v>12</v>
      </c>
      <c r="D11" t="s">
        <v>296</v>
      </c>
      <c r="E11" t="s">
        <v>261</v>
      </c>
      <c r="F11" t="s">
        <v>291</v>
      </c>
    </row>
    <row r="12" spans="1:6" ht="12.75">
      <c r="A12" s="1" t="s">
        <v>11</v>
      </c>
      <c r="B12" s="1">
        <v>1</v>
      </c>
      <c r="C12" t="s">
        <v>12</v>
      </c>
      <c r="D12" t="s">
        <v>297</v>
      </c>
      <c r="E12" t="s">
        <v>259</v>
      </c>
      <c r="F12" t="s">
        <v>291</v>
      </c>
    </row>
    <row r="13" spans="1:6" ht="12.75">
      <c r="A13" s="1" t="s">
        <v>11</v>
      </c>
      <c r="B13" s="1">
        <v>1</v>
      </c>
      <c r="C13" t="s">
        <v>12</v>
      </c>
      <c r="D13" t="s">
        <v>298</v>
      </c>
      <c r="E13" t="s">
        <v>259</v>
      </c>
      <c r="F13" t="s">
        <v>291</v>
      </c>
    </row>
    <row r="14" spans="1:6" ht="12.75">
      <c r="A14" s="1" t="s">
        <v>11</v>
      </c>
      <c r="B14" s="1">
        <v>1</v>
      </c>
      <c r="C14" t="s">
        <v>12</v>
      </c>
      <c r="D14" t="s">
        <v>342</v>
      </c>
      <c r="E14" t="s">
        <v>273</v>
      </c>
      <c r="F14" t="s">
        <v>339</v>
      </c>
    </row>
    <row r="15" spans="1:6" ht="12.75">
      <c r="A15" s="1" t="s">
        <v>11</v>
      </c>
      <c r="B15" s="1">
        <v>1</v>
      </c>
      <c r="C15" t="s">
        <v>12</v>
      </c>
      <c r="D15" t="s">
        <v>343</v>
      </c>
      <c r="E15" t="s">
        <v>261</v>
      </c>
      <c r="F15" t="s">
        <v>339</v>
      </c>
    </row>
    <row r="16" spans="1:6" ht="12.75">
      <c r="A16" s="1" t="s">
        <v>11</v>
      </c>
      <c r="B16" s="1">
        <v>1</v>
      </c>
      <c r="C16" t="s">
        <v>12</v>
      </c>
      <c r="D16" t="s">
        <v>344</v>
      </c>
      <c r="E16" t="s">
        <v>261</v>
      </c>
      <c r="F16" t="s">
        <v>339</v>
      </c>
    </row>
    <row r="17" spans="1:6" ht="12.75">
      <c r="A17" s="1" t="s">
        <v>11</v>
      </c>
      <c r="B17" s="1">
        <v>1</v>
      </c>
      <c r="C17" t="s">
        <v>12</v>
      </c>
      <c r="D17" t="s">
        <v>347</v>
      </c>
      <c r="E17" t="s">
        <v>259</v>
      </c>
      <c r="F17" t="s">
        <v>339</v>
      </c>
    </row>
    <row r="18" spans="1:6" ht="12.75">
      <c r="A18" s="1" t="s">
        <v>11</v>
      </c>
      <c r="B18" s="1">
        <v>1</v>
      </c>
      <c r="C18" t="s">
        <v>12</v>
      </c>
      <c r="D18" t="s">
        <v>348</v>
      </c>
      <c r="E18" t="s">
        <v>259</v>
      </c>
      <c r="F18" t="s">
        <v>339</v>
      </c>
    </row>
    <row r="19" spans="1:6" ht="12.75">
      <c r="A19" s="1" t="s">
        <v>11</v>
      </c>
      <c r="B19" s="1">
        <v>1</v>
      </c>
      <c r="C19" t="s">
        <v>345</v>
      </c>
      <c r="D19" t="s">
        <v>346</v>
      </c>
      <c r="E19" t="s">
        <v>261</v>
      </c>
      <c r="F19" t="s">
        <v>339</v>
      </c>
    </row>
    <row r="20" spans="1:6" ht="12.75">
      <c r="A20" s="1" t="s">
        <v>185</v>
      </c>
      <c r="B20" s="1">
        <v>1</v>
      </c>
      <c r="C20" t="s">
        <v>299</v>
      </c>
      <c r="D20" t="s">
        <v>300</v>
      </c>
      <c r="E20" t="s">
        <v>301</v>
      </c>
      <c r="F20" t="s">
        <v>291</v>
      </c>
    </row>
    <row r="21" spans="1:6" ht="12.75">
      <c r="A21" s="1" t="s">
        <v>13</v>
      </c>
      <c r="B21" s="1">
        <v>1</v>
      </c>
      <c r="C21" t="s">
        <v>14</v>
      </c>
      <c r="D21" t="s">
        <v>349</v>
      </c>
      <c r="E21" t="s">
        <v>261</v>
      </c>
      <c r="F21" t="s">
        <v>339</v>
      </c>
    </row>
    <row r="22" spans="1:6" ht="12.75">
      <c r="A22" s="1" t="s">
        <v>13</v>
      </c>
      <c r="B22" s="1">
        <v>1</v>
      </c>
      <c r="C22" t="s">
        <v>14</v>
      </c>
      <c r="D22" t="s">
        <v>350</v>
      </c>
      <c r="E22" t="s">
        <v>261</v>
      </c>
      <c r="F22" t="s">
        <v>339</v>
      </c>
    </row>
    <row r="23" spans="1:6" ht="12.75">
      <c r="A23" s="1" t="s">
        <v>13</v>
      </c>
      <c r="B23" s="1">
        <v>7</v>
      </c>
      <c r="C23" t="s">
        <v>14</v>
      </c>
      <c r="D23" t="s">
        <v>308</v>
      </c>
      <c r="E23" t="s">
        <v>259</v>
      </c>
      <c r="F23" t="s">
        <v>339</v>
      </c>
    </row>
    <row r="24" spans="1:6" ht="12.75">
      <c r="A24" s="1" t="s">
        <v>15</v>
      </c>
      <c r="B24" s="1">
        <v>1</v>
      </c>
      <c r="C24" t="s">
        <v>16</v>
      </c>
      <c r="D24" t="s">
        <v>302</v>
      </c>
      <c r="E24" t="s">
        <v>273</v>
      </c>
      <c r="F24" t="s">
        <v>291</v>
      </c>
    </row>
    <row r="25" spans="1:6" ht="12.75">
      <c r="A25" s="1" t="s">
        <v>15</v>
      </c>
      <c r="B25" s="1">
        <v>1</v>
      </c>
      <c r="C25" t="s">
        <v>16</v>
      </c>
      <c r="D25" t="s">
        <v>303</v>
      </c>
      <c r="E25" t="s">
        <v>261</v>
      </c>
      <c r="F25" t="s">
        <v>291</v>
      </c>
    </row>
    <row r="26" spans="1:6" ht="12.75">
      <c r="A26" s="1" t="s">
        <v>15</v>
      </c>
      <c r="B26" s="1">
        <v>3</v>
      </c>
      <c r="C26" t="s">
        <v>16</v>
      </c>
      <c r="D26" t="s">
        <v>304</v>
      </c>
      <c r="E26" t="s">
        <v>259</v>
      </c>
      <c r="F26" t="s">
        <v>291</v>
      </c>
    </row>
    <row r="27" spans="1:6" ht="12.75">
      <c r="A27" s="1" t="s">
        <v>15</v>
      </c>
      <c r="B27" s="1">
        <v>1</v>
      </c>
      <c r="C27" t="s">
        <v>16</v>
      </c>
      <c r="D27" t="s">
        <v>305</v>
      </c>
      <c r="E27" t="s">
        <v>259</v>
      </c>
      <c r="F27" t="s">
        <v>291</v>
      </c>
    </row>
    <row r="28" spans="1:6" ht="12.75">
      <c r="A28" s="1" t="s">
        <v>15</v>
      </c>
      <c r="B28" s="1">
        <v>1</v>
      </c>
      <c r="C28" t="s">
        <v>16</v>
      </c>
      <c r="D28" t="s">
        <v>306</v>
      </c>
      <c r="E28" t="s">
        <v>259</v>
      </c>
      <c r="F28" t="s">
        <v>291</v>
      </c>
    </row>
    <row r="29" spans="1:6" ht="12.75">
      <c r="A29" s="1" t="s">
        <v>17</v>
      </c>
      <c r="B29" s="1">
        <v>1</v>
      </c>
      <c r="C29" t="s">
        <v>18</v>
      </c>
      <c r="D29" t="s">
        <v>307</v>
      </c>
      <c r="E29" t="s">
        <v>259</v>
      </c>
      <c r="F29" t="s">
        <v>291</v>
      </c>
    </row>
    <row r="30" spans="1:6" ht="12.75">
      <c r="A30" s="1" t="s">
        <v>17</v>
      </c>
      <c r="B30" s="1">
        <v>12</v>
      </c>
      <c r="C30" t="s">
        <v>18</v>
      </c>
      <c r="D30" t="s">
        <v>304</v>
      </c>
      <c r="E30" t="s">
        <v>259</v>
      </c>
      <c r="F30" t="s">
        <v>291</v>
      </c>
    </row>
    <row r="31" spans="1:6" ht="12.75">
      <c r="A31" s="1" t="s">
        <v>17</v>
      </c>
      <c r="B31" s="1">
        <v>1</v>
      </c>
      <c r="C31" t="s">
        <v>18</v>
      </c>
      <c r="D31" t="s">
        <v>308</v>
      </c>
      <c r="E31" t="s">
        <v>259</v>
      </c>
      <c r="F31" t="s">
        <v>291</v>
      </c>
    </row>
    <row r="32" spans="1:6" ht="12.75">
      <c r="A32" s="1" t="s">
        <v>17</v>
      </c>
      <c r="B32" s="1">
        <v>2</v>
      </c>
      <c r="C32" t="s">
        <v>18</v>
      </c>
      <c r="D32" t="s">
        <v>309</v>
      </c>
      <c r="E32" t="s">
        <v>259</v>
      </c>
      <c r="F32" t="s">
        <v>291</v>
      </c>
    </row>
    <row r="33" spans="1:6" ht="12.75">
      <c r="A33" s="1" t="s">
        <v>17</v>
      </c>
      <c r="B33" s="1">
        <v>1</v>
      </c>
      <c r="C33" t="s">
        <v>18</v>
      </c>
      <c r="D33" t="s">
        <v>310</v>
      </c>
      <c r="E33" t="s">
        <v>259</v>
      </c>
      <c r="F33" t="s">
        <v>291</v>
      </c>
    </row>
    <row r="34" spans="1:6" ht="12.75">
      <c r="A34" s="1" t="s">
        <v>17</v>
      </c>
      <c r="B34" s="1">
        <v>1</v>
      </c>
      <c r="C34" t="s">
        <v>18</v>
      </c>
      <c r="D34" t="s">
        <v>351</v>
      </c>
      <c r="E34" t="s">
        <v>261</v>
      </c>
      <c r="F34" t="s">
        <v>339</v>
      </c>
    </row>
    <row r="35" spans="1:6" ht="12.75">
      <c r="A35" s="1" t="s">
        <v>17</v>
      </c>
      <c r="B35" s="1">
        <v>1</v>
      </c>
      <c r="C35" t="s">
        <v>18</v>
      </c>
      <c r="D35" t="s">
        <v>308</v>
      </c>
      <c r="E35" t="s">
        <v>261</v>
      </c>
      <c r="F35" t="s">
        <v>339</v>
      </c>
    </row>
    <row r="36" spans="1:6" ht="12.75">
      <c r="A36" s="1" t="s">
        <v>17</v>
      </c>
      <c r="B36" s="1">
        <v>1</v>
      </c>
      <c r="C36" t="s">
        <v>18</v>
      </c>
      <c r="D36" t="s">
        <v>304</v>
      </c>
      <c r="E36" t="s">
        <v>259</v>
      </c>
      <c r="F36" t="s">
        <v>339</v>
      </c>
    </row>
    <row r="37" spans="1:6" ht="12.75">
      <c r="A37" s="1" t="s">
        <v>17</v>
      </c>
      <c r="B37" s="1">
        <v>2</v>
      </c>
      <c r="C37" t="s">
        <v>18</v>
      </c>
      <c r="D37" t="s">
        <v>352</v>
      </c>
      <c r="E37" t="s">
        <v>259</v>
      </c>
      <c r="F37" t="s">
        <v>339</v>
      </c>
    </row>
    <row r="38" spans="1:6" ht="12.75">
      <c r="A38" s="1" t="s">
        <v>17</v>
      </c>
      <c r="B38" s="1">
        <v>8</v>
      </c>
      <c r="C38" t="s">
        <v>18</v>
      </c>
      <c r="D38" t="s">
        <v>308</v>
      </c>
      <c r="E38" t="s">
        <v>259</v>
      </c>
      <c r="F38" t="s">
        <v>339</v>
      </c>
    </row>
    <row r="39" spans="1:6" ht="12.75">
      <c r="A39" s="1" t="s">
        <v>17</v>
      </c>
      <c r="B39" s="1">
        <v>3</v>
      </c>
      <c r="C39" t="s">
        <v>18</v>
      </c>
      <c r="D39" t="s">
        <v>309</v>
      </c>
      <c r="E39" t="s">
        <v>259</v>
      </c>
      <c r="F39" t="s">
        <v>339</v>
      </c>
    </row>
    <row r="40" spans="1:6" ht="12.75">
      <c r="A40" s="1" t="s">
        <v>17</v>
      </c>
      <c r="B40" s="1">
        <v>1</v>
      </c>
      <c r="C40" t="s">
        <v>18</v>
      </c>
      <c r="D40" t="s">
        <v>353</v>
      </c>
      <c r="E40" t="s">
        <v>259</v>
      </c>
      <c r="F40" t="s">
        <v>339</v>
      </c>
    </row>
    <row r="41" spans="1:6" ht="12.75">
      <c r="A41" s="1" t="s">
        <v>19</v>
      </c>
      <c r="B41" s="1">
        <v>3</v>
      </c>
      <c r="C41" t="s">
        <v>20</v>
      </c>
      <c r="D41" t="s">
        <v>311</v>
      </c>
      <c r="E41" t="s">
        <v>261</v>
      </c>
      <c r="F41" t="s">
        <v>291</v>
      </c>
    </row>
    <row r="42" spans="1:6" ht="12.75">
      <c r="A42" s="1" t="s">
        <v>19</v>
      </c>
      <c r="B42" s="1">
        <v>1</v>
      </c>
      <c r="C42" t="s">
        <v>20</v>
      </c>
      <c r="D42" t="s">
        <v>312</v>
      </c>
      <c r="E42" t="s">
        <v>259</v>
      </c>
      <c r="F42" t="s">
        <v>291</v>
      </c>
    </row>
    <row r="43" spans="1:6" ht="12.75">
      <c r="A43" s="1" t="s">
        <v>19</v>
      </c>
      <c r="B43" s="1">
        <v>1</v>
      </c>
      <c r="C43" t="s">
        <v>20</v>
      </c>
      <c r="D43" t="s">
        <v>354</v>
      </c>
      <c r="E43" t="s">
        <v>261</v>
      </c>
      <c r="F43" t="s">
        <v>339</v>
      </c>
    </row>
    <row r="44" spans="1:6" ht="12.75">
      <c r="A44" s="1" t="s">
        <v>19</v>
      </c>
      <c r="B44" s="1">
        <v>2</v>
      </c>
      <c r="C44" t="s">
        <v>20</v>
      </c>
      <c r="D44" t="s">
        <v>311</v>
      </c>
      <c r="E44" t="s">
        <v>261</v>
      </c>
      <c r="F44" t="s">
        <v>339</v>
      </c>
    </row>
    <row r="45" spans="1:6" ht="12.75">
      <c r="A45" s="1" t="s">
        <v>19</v>
      </c>
      <c r="B45" s="1">
        <v>1</v>
      </c>
      <c r="C45" t="s">
        <v>20</v>
      </c>
      <c r="D45" t="s">
        <v>312</v>
      </c>
      <c r="E45" t="s">
        <v>259</v>
      </c>
      <c r="F45" t="s">
        <v>339</v>
      </c>
    </row>
    <row r="46" spans="1:6" ht="12.75">
      <c r="A46" s="1" t="s">
        <v>21</v>
      </c>
      <c r="B46" s="1">
        <v>1</v>
      </c>
      <c r="C46" t="s">
        <v>313</v>
      </c>
      <c r="D46" t="s">
        <v>314</v>
      </c>
      <c r="E46" t="s">
        <v>261</v>
      </c>
      <c r="F46" t="s">
        <v>291</v>
      </c>
    </row>
    <row r="47" spans="1:6" ht="12.75">
      <c r="A47" s="1" t="s">
        <v>21</v>
      </c>
      <c r="B47" s="1">
        <v>2</v>
      </c>
      <c r="C47" t="s">
        <v>271</v>
      </c>
      <c r="D47" t="s">
        <v>314</v>
      </c>
      <c r="E47" t="s">
        <v>261</v>
      </c>
      <c r="F47" t="s">
        <v>291</v>
      </c>
    </row>
    <row r="48" spans="1:6" ht="12.75">
      <c r="A48" s="1" t="s">
        <v>21</v>
      </c>
      <c r="B48" s="1">
        <v>6</v>
      </c>
      <c r="C48" t="s">
        <v>271</v>
      </c>
      <c r="D48" t="s">
        <v>314</v>
      </c>
      <c r="E48" t="s">
        <v>259</v>
      </c>
      <c r="F48" t="s">
        <v>291</v>
      </c>
    </row>
    <row r="49" spans="1:6" ht="12.75">
      <c r="A49" s="1" t="s">
        <v>21</v>
      </c>
      <c r="B49" s="1">
        <v>1</v>
      </c>
      <c r="C49" t="s">
        <v>271</v>
      </c>
      <c r="D49" t="s">
        <v>314</v>
      </c>
      <c r="E49" t="s">
        <v>259</v>
      </c>
      <c r="F49" t="s">
        <v>291</v>
      </c>
    </row>
    <row r="50" spans="1:6" ht="12.75">
      <c r="A50" s="1" t="s">
        <v>21</v>
      </c>
      <c r="B50" s="1">
        <v>1</v>
      </c>
      <c r="C50" t="s">
        <v>271</v>
      </c>
      <c r="D50" t="s">
        <v>314</v>
      </c>
      <c r="E50" t="s">
        <v>261</v>
      </c>
      <c r="F50" t="s">
        <v>339</v>
      </c>
    </row>
    <row r="51" spans="1:6" ht="12.75">
      <c r="A51" s="1" t="s">
        <v>21</v>
      </c>
      <c r="B51" s="1">
        <v>1</v>
      </c>
      <c r="C51" t="s">
        <v>271</v>
      </c>
      <c r="D51" t="s">
        <v>314</v>
      </c>
      <c r="E51" t="s">
        <v>259</v>
      </c>
      <c r="F51" t="s">
        <v>339</v>
      </c>
    </row>
    <row r="52" spans="1:6" ht="12.75">
      <c r="A52" s="1" t="s">
        <v>21</v>
      </c>
      <c r="B52" s="1">
        <v>1</v>
      </c>
      <c r="C52" t="s">
        <v>271</v>
      </c>
      <c r="D52" t="s">
        <v>314</v>
      </c>
      <c r="E52" t="s">
        <v>259</v>
      </c>
      <c r="F52" t="s">
        <v>339</v>
      </c>
    </row>
    <row r="53" spans="1:6" ht="12.75">
      <c r="A53" s="1" t="s">
        <v>21</v>
      </c>
      <c r="B53" s="1">
        <v>5</v>
      </c>
      <c r="C53" t="s">
        <v>271</v>
      </c>
      <c r="D53" t="s">
        <v>314</v>
      </c>
      <c r="F53" t="s">
        <v>369</v>
      </c>
    </row>
    <row r="54" spans="1:6" ht="12.75">
      <c r="A54" s="1" t="s">
        <v>21</v>
      </c>
      <c r="B54" s="1">
        <v>2</v>
      </c>
      <c r="C54" t="s">
        <v>272</v>
      </c>
      <c r="D54" t="s">
        <v>314</v>
      </c>
      <c r="E54" t="s">
        <v>261</v>
      </c>
      <c r="F54" t="s">
        <v>291</v>
      </c>
    </row>
    <row r="55" spans="1:6" ht="12.75">
      <c r="A55" s="1" t="s">
        <v>21</v>
      </c>
      <c r="B55" s="1">
        <v>1</v>
      </c>
      <c r="C55" t="s">
        <v>272</v>
      </c>
      <c r="D55" t="s">
        <v>314</v>
      </c>
      <c r="E55" t="s">
        <v>259</v>
      </c>
      <c r="F55" t="s">
        <v>291</v>
      </c>
    </row>
    <row r="56" spans="1:6" ht="12.75">
      <c r="A56" s="1" t="s">
        <v>21</v>
      </c>
      <c r="B56" s="1">
        <v>1</v>
      </c>
      <c r="C56" t="s">
        <v>272</v>
      </c>
      <c r="D56" t="s">
        <v>314</v>
      </c>
      <c r="E56" t="s">
        <v>259</v>
      </c>
      <c r="F56" t="s">
        <v>291</v>
      </c>
    </row>
    <row r="57" spans="1:6" ht="12.75">
      <c r="A57" s="1" t="s">
        <v>21</v>
      </c>
      <c r="B57" s="1">
        <v>4</v>
      </c>
      <c r="C57" t="s">
        <v>272</v>
      </c>
      <c r="D57" t="s">
        <v>314</v>
      </c>
      <c r="E57" t="s">
        <v>259</v>
      </c>
      <c r="F57" t="s">
        <v>339</v>
      </c>
    </row>
    <row r="58" spans="1:6" ht="12.75">
      <c r="A58" s="1" t="s">
        <v>21</v>
      </c>
      <c r="B58" s="1">
        <v>1</v>
      </c>
      <c r="C58" t="s">
        <v>272</v>
      </c>
      <c r="D58" t="s">
        <v>314</v>
      </c>
      <c r="F58" t="s">
        <v>369</v>
      </c>
    </row>
    <row r="59" spans="1:6" ht="12.75">
      <c r="A59" s="1" t="s">
        <v>315</v>
      </c>
      <c r="B59" s="1">
        <v>1</v>
      </c>
      <c r="C59" t="s">
        <v>316</v>
      </c>
      <c r="D59" t="s">
        <v>314</v>
      </c>
      <c r="E59" t="s">
        <v>259</v>
      </c>
      <c r="F59" t="s">
        <v>291</v>
      </c>
    </row>
    <row r="60" spans="1:6" ht="12.75">
      <c r="A60" s="1" t="s">
        <v>22</v>
      </c>
      <c r="B60" s="1">
        <v>1</v>
      </c>
      <c r="C60" t="s">
        <v>23</v>
      </c>
      <c r="D60" t="s">
        <v>325</v>
      </c>
      <c r="E60" t="s">
        <v>261</v>
      </c>
      <c r="F60" t="s">
        <v>291</v>
      </c>
    </row>
    <row r="61" spans="1:6" ht="12.75">
      <c r="A61" s="1" t="s">
        <v>22</v>
      </c>
      <c r="B61" s="1">
        <v>1</v>
      </c>
      <c r="C61" t="s">
        <v>23</v>
      </c>
      <c r="D61" t="s">
        <v>326</v>
      </c>
      <c r="E61" t="s">
        <v>261</v>
      </c>
      <c r="F61" t="s">
        <v>291</v>
      </c>
    </row>
    <row r="62" spans="1:6" ht="12.75">
      <c r="A62" s="1" t="s">
        <v>22</v>
      </c>
      <c r="B62" s="1">
        <v>1</v>
      </c>
      <c r="C62" t="s">
        <v>23</v>
      </c>
      <c r="D62" t="s">
        <v>307</v>
      </c>
      <c r="E62" t="s">
        <v>261</v>
      </c>
      <c r="F62" t="s">
        <v>339</v>
      </c>
    </row>
    <row r="63" spans="1:6" ht="12.75">
      <c r="A63" s="1" t="s">
        <v>22</v>
      </c>
      <c r="B63" s="1">
        <v>1</v>
      </c>
      <c r="C63" t="s">
        <v>23</v>
      </c>
      <c r="D63" t="s">
        <v>351</v>
      </c>
      <c r="E63" t="s">
        <v>261</v>
      </c>
      <c r="F63" t="s">
        <v>339</v>
      </c>
    </row>
    <row r="64" spans="1:6" ht="12.75">
      <c r="A64" s="1" t="s">
        <v>22</v>
      </c>
      <c r="B64" s="1">
        <v>1</v>
      </c>
      <c r="C64" t="s">
        <v>23</v>
      </c>
      <c r="D64" t="s">
        <v>360</v>
      </c>
      <c r="E64" t="s">
        <v>259</v>
      </c>
      <c r="F64" t="s">
        <v>339</v>
      </c>
    </row>
    <row r="65" spans="1:6" ht="12.75">
      <c r="A65" s="1" t="s">
        <v>22</v>
      </c>
      <c r="B65" s="1">
        <v>1</v>
      </c>
      <c r="C65" t="s">
        <v>24</v>
      </c>
      <c r="D65" t="s">
        <v>319</v>
      </c>
      <c r="E65" t="s">
        <v>273</v>
      </c>
      <c r="F65" t="s">
        <v>291</v>
      </c>
    </row>
    <row r="66" spans="1:6" ht="12.75">
      <c r="A66" s="1" t="s">
        <v>22</v>
      </c>
      <c r="B66" s="1">
        <v>1</v>
      </c>
      <c r="C66" t="s">
        <v>25</v>
      </c>
      <c r="D66" t="s">
        <v>306</v>
      </c>
      <c r="E66" t="s">
        <v>261</v>
      </c>
      <c r="F66" t="s">
        <v>291</v>
      </c>
    </row>
    <row r="67" spans="1:6" ht="12.75">
      <c r="A67" s="1" t="s">
        <v>22</v>
      </c>
      <c r="B67" s="1">
        <v>1</v>
      </c>
      <c r="C67" t="s">
        <v>25</v>
      </c>
      <c r="D67" t="s">
        <v>317</v>
      </c>
      <c r="E67" t="s">
        <v>273</v>
      </c>
      <c r="F67" t="s">
        <v>339</v>
      </c>
    </row>
    <row r="68" spans="1:6" ht="12.75">
      <c r="A68" s="1" t="s">
        <v>22</v>
      </c>
      <c r="B68" s="1">
        <v>1</v>
      </c>
      <c r="C68" t="s">
        <v>25</v>
      </c>
      <c r="D68" t="s">
        <v>355</v>
      </c>
      <c r="E68" t="s">
        <v>273</v>
      </c>
      <c r="F68" t="s">
        <v>339</v>
      </c>
    </row>
    <row r="69" spans="1:6" ht="12.75">
      <c r="A69" s="1" t="s">
        <v>22</v>
      </c>
      <c r="B69" s="1">
        <v>1</v>
      </c>
      <c r="C69" t="s">
        <v>25</v>
      </c>
      <c r="D69" t="s">
        <v>307</v>
      </c>
      <c r="E69" t="s">
        <v>261</v>
      </c>
      <c r="F69" t="s">
        <v>339</v>
      </c>
    </row>
    <row r="70" spans="1:6" ht="12.75">
      <c r="A70" s="1" t="s">
        <v>22</v>
      </c>
      <c r="B70" s="1">
        <v>1</v>
      </c>
      <c r="C70" t="s">
        <v>25</v>
      </c>
      <c r="D70" t="s">
        <v>358</v>
      </c>
      <c r="E70" t="s">
        <v>261</v>
      </c>
      <c r="F70" t="s">
        <v>339</v>
      </c>
    </row>
    <row r="71" spans="1:6" ht="12.75">
      <c r="A71" s="1" t="s">
        <v>22</v>
      </c>
      <c r="B71" s="1">
        <v>1</v>
      </c>
      <c r="C71" t="s">
        <v>25</v>
      </c>
      <c r="D71" t="s">
        <v>361</v>
      </c>
      <c r="E71" t="s">
        <v>259</v>
      </c>
      <c r="F71" t="s">
        <v>339</v>
      </c>
    </row>
    <row r="72" spans="1:6" ht="12.75">
      <c r="A72" s="1" t="s">
        <v>22</v>
      </c>
      <c r="B72" s="1">
        <v>1</v>
      </c>
      <c r="C72" t="s">
        <v>25</v>
      </c>
      <c r="D72" t="s">
        <v>364</v>
      </c>
      <c r="E72" t="s">
        <v>301</v>
      </c>
      <c r="F72" t="s">
        <v>339</v>
      </c>
    </row>
    <row r="73" spans="1:6" ht="12.75">
      <c r="A73" s="1" t="s">
        <v>22</v>
      </c>
      <c r="B73" s="1">
        <v>1</v>
      </c>
      <c r="C73" t="s">
        <v>25</v>
      </c>
      <c r="D73" t="s">
        <v>365</v>
      </c>
      <c r="E73" t="s">
        <v>301</v>
      </c>
      <c r="F73" t="s">
        <v>339</v>
      </c>
    </row>
    <row r="74" spans="1:6" ht="12.75">
      <c r="A74" s="1" t="s">
        <v>22</v>
      </c>
      <c r="B74" s="1">
        <v>1</v>
      </c>
      <c r="C74" t="s">
        <v>26</v>
      </c>
      <c r="D74" t="s">
        <v>317</v>
      </c>
      <c r="F74" t="s">
        <v>291</v>
      </c>
    </row>
    <row r="75" spans="1:6" ht="12.75">
      <c r="A75" s="1" t="s">
        <v>22</v>
      </c>
      <c r="B75" s="1">
        <v>1</v>
      </c>
      <c r="C75" t="s">
        <v>26</v>
      </c>
      <c r="D75" t="s">
        <v>320</v>
      </c>
      <c r="E75" t="s">
        <v>273</v>
      </c>
      <c r="F75" t="s">
        <v>291</v>
      </c>
    </row>
    <row r="76" spans="1:6" ht="12.75">
      <c r="A76" s="1" t="s">
        <v>22</v>
      </c>
      <c r="B76" s="1">
        <v>1</v>
      </c>
      <c r="C76" t="s">
        <v>26</v>
      </c>
      <c r="D76" t="s">
        <v>317</v>
      </c>
      <c r="E76" t="s">
        <v>273</v>
      </c>
      <c r="F76" t="s">
        <v>291</v>
      </c>
    </row>
    <row r="77" spans="1:6" ht="12.75">
      <c r="A77" s="1" t="s">
        <v>22</v>
      </c>
      <c r="B77" s="1">
        <v>1</v>
      </c>
      <c r="C77" t="s">
        <v>26</v>
      </c>
      <c r="D77" t="s">
        <v>321</v>
      </c>
      <c r="E77" t="s">
        <v>273</v>
      </c>
      <c r="F77" t="s">
        <v>291</v>
      </c>
    </row>
    <row r="78" spans="1:6" ht="12.75">
      <c r="A78" s="1" t="s">
        <v>22</v>
      </c>
      <c r="B78" s="1">
        <v>1</v>
      </c>
      <c r="C78" t="s">
        <v>26</v>
      </c>
      <c r="D78" t="s">
        <v>322</v>
      </c>
      <c r="E78" t="s">
        <v>273</v>
      </c>
      <c r="F78" t="s">
        <v>291</v>
      </c>
    </row>
    <row r="79" spans="1:6" ht="12.75">
      <c r="A79" s="1" t="s">
        <v>22</v>
      </c>
      <c r="B79" s="1">
        <v>1</v>
      </c>
      <c r="C79" t="s">
        <v>26</v>
      </c>
      <c r="D79" t="s">
        <v>327</v>
      </c>
      <c r="E79" t="s">
        <v>261</v>
      </c>
      <c r="F79" t="s">
        <v>291</v>
      </c>
    </row>
    <row r="80" spans="1:6" ht="12.75">
      <c r="A80" s="1" t="s">
        <v>22</v>
      </c>
      <c r="B80" s="1">
        <v>1</v>
      </c>
      <c r="C80" t="s">
        <v>26</v>
      </c>
      <c r="D80" t="s">
        <v>328</v>
      </c>
      <c r="E80" t="s">
        <v>261</v>
      </c>
      <c r="F80" t="s">
        <v>291</v>
      </c>
    </row>
    <row r="81" spans="1:6" ht="12.75">
      <c r="A81" s="1" t="s">
        <v>22</v>
      </c>
      <c r="B81" s="1">
        <v>1</v>
      </c>
      <c r="C81" t="s">
        <v>26</v>
      </c>
      <c r="D81" t="s">
        <v>306</v>
      </c>
      <c r="E81" t="s">
        <v>261</v>
      </c>
      <c r="F81" t="s">
        <v>291</v>
      </c>
    </row>
    <row r="82" spans="1:6" ht="12.75">
      <c r="A82" s="1" t="s">
        <v>22</v>
      </c>
      <c r="B82" s="1">
        <v>1</v>
      </c>
      <c r="C82" t="s">
        <v>26</v>
      </c>
      <c r="D82" t="s">
        <v>306</v>
      </c>
      <c r="E82" t="s">
        <v>259</v>
      </c>
      <c r="F82" t="s">
        <v>291</v>
      </c>
    </row>
    <row r="83" spans="1:6" ht="12.75">
      <c r="A83" s="1" t="s">
        <v>22</v>
      </c>
      <c r="B83" s="1">
        <v>1</v>
      </c>
      <c r="C83" t="s">
        <v>26</v>
      </c>
      <c r="D83" t="s">
        <v>312</v>
      </c>
      <c r="E83" t="s">
        <v>259</v>
      </c>
      <c r="F83" t="s">
        <v>291</v>
      </c>
    </row>
    <row r="84" spans="1:6" ht="12.75">
      <c r="A84" s="1" t="s">
        <v>22</v>
      </c>
      <c r="B84" s="1">
        <v>3</v>
      </c>
      <c r="C84" t="s">
        <v>26</v>
      </c>
      <c r="D84" t="s">
        <v>333</v>
      </c>
      <c r="E84" t="s">
        <v>259</v>
      </c>
      <c r="F84" t="s">
        <v>291</v>
      </c>
    </row>
    <row r="85" spans="1:6" ht="12.75">
      <c r="A85" s="1" t="s">
        <v>22</v>
      </c>
      <c r="B85" s="1">
        <v>1</v>
      </c>
      <c r="C85" t="s">
        <v>26</v>
      </c>
      <c r="D85" t="s">
        <v>270</v>
      </c>
      <c r="E85" t="s">
        <v>301</v>
      </c>
      <c r="F85" t="s">
        <v>291</v>
      </c>
    </row>
    <row r="86" spans="1:6" ht="12.75">
      <c r="A86" s="1" t="s">
        <v>22</v>
      </c>
      <c r="B86" s="1">
        <v>1</v>
      </c>
      <c r="C86" t="s">
        <v>26</v>
      </c>
      <c r="D86" t="s">
        <v>334</v>
      </c>
      <c r="E86" t="s">
        <v>301</v>
      </c>
      <c r="F86" t="s">
        <v>291</v>
      </c>
    </row>
    <row r="87" spans="1:6" ht="12.75">
      <c r="A87" s="1" t="s">
        <v>22</v>
      </c>
      <c r="B87" s="1">
        <v>1</v>
      </c>
      <c r="C87" t="s">
        <v>26</v>
      </c>
      <c r="D87" t="s">
        <v>317</v>
      </c>
      <c r="E87" t="s">
        <v>273</v>
      </c>
      <c r="F87" t="s">
        <v>339</v>
      </c>
    </row>
    <row r="88" spans="1:6" ht="12.75">
      <c r="A88" s="1" t="s">
        <v>22</v>
      </c>
      <c r="B88" s="1">
        <v>1</v>
      </c>
      <c r="C88" t="s">
        <v>26</v>
      </c>
      <c r="D88" t="s">
        <v>356</v>
      </c>
      <c r="E88" t="s">
        <v>273</v>
      </c>
      <c r="F88" t="s">
        <v>339</v>
      </c>
    </row>
    <row r="89" spans="1:6" ht="12.75">
      <c r="A89" s="1" t="s">
        <v>22</v>
      </c>
      <c r="B89" s="1">
        <v>1</v>
      </c>
      <c r="C89" t="s">
        <v>26</v>
      </c>
      <c r="D89" t="s">
        <v>305</v>
      </c>
      <c r="E89" t="s">
        <v>261</v>
      </c>
      <c r="F89" t="s">
        <v>339</v>
      </c>
    </row>
    <row r="90" spans="1:6" ht="12.75">
      <c r="A90" s="1" t="s">
        <v>22</v>
      </c>
      <c r="B90" s="1">
        <v>1</v>
      </c>
      <c r="C90" t="s">
        <v>26</v>
      </c>
      <c r="D90" t="s">
        <v>359</v>
      </c>
      <c r="E90" t="s">
        <v>261</v>
      </c>
      <c r="F90" t="s">
        <v>339</v>
      </c>
    </row>
    <row r="91" spans="1:6" ht="12.75">
      <c r="A91" s="1" t="s">
        <v>22</v>
      </c>
      <c r="B91" s="1">
        <v>1</v>
      </c>
      <c r="C91" t="s">
        <v>26</v>
      </c>
      <c r="D91" t="s">
        <v>306</v>
      </c>
      <c r="E91" t="s">
        <v>261</v>
      </c>
      <c r="F91" t="s">
        <v>339</v>
      </c>
    </row>
    <row r="92" spans="1:6" ht="12.75">
      <c r="A92" s="1" t="s">
        <v>22</v>
      </c>
      <c r="B92" s="1">
        <v>1</v>
      </c>
      <c r="C92" t="s">
        <v>26</v>
      </c>
      <c r="D92" t="s">
        <v>362</v>
      </c>
      <c r="E92" t="s">
        <v>259</v>
      </c>
      <c r="F92" t="s">
        <v>339</v>
      </c>
    </row>
    <row r="93" spans="1:6" ht="12.75">
      <c r="A93" s="1" t="s">
        <v>22</v>
      </c>
      <c r="B93" s="1">
        <v>1</v>
      </c>
      <c r="C93" t="s">
        <v>26</v>
      </c>
      <c r="D93" t="s">
        <v>363</v>
      </c>
      <c r="E93" t="s">
        <v>259</v>
      </c>
      <c r="F93" t="s">
        <v>339</v>
      </c>
    </row>
    <row r="94" spans="1:6" ht="12.75">
      <c r="A94" s="1" t="s">
        <v>22</v>
      </c>
      <c r="B94" s="1">
        <v>1</v>
      </c>
      <c r="C94" t="s">
        <v>26</v>
      </c>
      <c r="D94" t="s">
        <v>366</v>
      </c>
      <c r="E94" t="s">
        <v>301</v>
      </c>
      <c r="F94" t="s">
        <v>339</v>
      </c>
    </row>
    <row r="95" spans="1:6" ht="12.75">
      <c r="A95" s="1" t="s">
        <v>22</v>
      </c>
      <c r="B95" s="1">
        <v>1</v>
      </c>
      <c r="C95" t="s">
        <v>26</v>
      </c>
      <c r="D95" t="s">
        <v>307</v>
      </c>
      <c r="E95" t="s">
        <v>301</v>
      </c>
      <c r="F95" t="s">
        <v>339</v>
      </c>
    </row>
    <row r="96" spans="1:6" ht="12.75">
      <c r="A96" s="1" t="s">
        <v>22</v>
      </c>
      <c r="B96" s="1">
        <v>2</v>
      </c>
      <c r="C96" t="s">
        <v>26</v>
      </c>
      <c r="D96" t="s">
        <v>354</v>
      </c>
      <c r="E96" t="s">
        <v>301</v>
      </c>
      <c r="F96" t="s">
        <v>339</v>
      </c>
    </row>
    <row r="97" spans="1:6" ht="12.75">
      <c r="A97" s="1" t="s">
        <v>22</v>
      </c>
      <c r="B97" s="1">
        <v>1</v>
      </c>
      <c r="C97" t="s">
        <v>27</v>
      </c>
      <c r="D97" t="s">
        <v>329</v>
      </c>
      <c r="E97" t="s">
        <v>261</v>
      </c>
      <c r="F97" t="s">
        <v>291</v>
      </c>
    </row>
    <row r="98" spans="1:6" ht="12.75">
      <c r="A98" s="1" t="s">
        <v>22</v>
      </c>
      <c r="B98" s="1">
        <v>1</v>
      </c>
      <c r="C98" t="s">
        <v>27</v>
      </c>
      <c r="D98" t="s">
        <v>330</v>
      </c>
      <c r="E98" t="s">
        <v>261</v>
      </c>
      <c r="F98" t="s">
        <v>291</v>
      </c>
    </row>
    <row r="99" spans="1:6" ht="12.75">
      <c r="A99" s="1" t="s">
        <v>22</v>
      </c>
      <c r="B99" s="1">
        <v>1</v>
      </c>
      <c r="C99" t="s">
        <v>27</v>
      </c>
      <c r="D99" t="s">
        <v>333</v>
      </c>
      <c r="E99" t="s">
        <v>259</v>
      </c>
      <c r="F99" t="s">
        <v>291</v>
      </c>
    </row>
    <row r="100" spans="1:6" ht="12.75">
      <c r="A100" s="1" t="s">
        <v>22</v>
      </c>
      <c r="B100" s="1">
        <v>1</v>
      </c>
      <c r="C100" t="s">
        <v>27</v>
      </c>
      <c r="D100" t="s">
        <v>360</v>
      </c>
      <c r="E100" t="s">
        <v>259</v>
      </c>
      <c r="F100" t="s">
        <v>339</v>
      </c>
    </row>
    <row r="101" spans="1:6" ht="12.75">
      <c r="A101" s="1" t="s">
        <v>22</v>
      </c>
      <c r="B101" s="1">
        <v>1</v>
      </c>
      <c r="C101" t="s">
        <v>28</v>
      </c>
      <c r="D101" t="s">
        <v>318</v>
      </c>
      <c r="F101" t="s">
        <v>291</v>
      </c>
    </row>
    <row r="102" spans="1:6" ht="12.75">
      <c r="A102" s="1" t="s">
        <v>22</v>
      </c>
      <c r="B102" s="1">
        <v>1</v>
      </c>
      <c r="C102" t="s">
        <v>28</v>
      </c>
      <c r="D102" t="s">
        <v>323</v>
      </c>
      <c r="E102" t="s">
        <v>273</v>
      </c>
      <c r="F102" t="s">
        <v>291</v>
      </c>
    </row>
    <row r="103" spans="1:6" ht="12.75">
      <c r="A103" s="1" t="s">
        <v>22</v>
      </c>
      <c r="B103" s="1">
        <v>1</v>
      </c>
      <c r="C103" t="s">
        <v>28</v>
      </c>
      <c r="D103" t="s">
        <v>324</v>
      </c>
      <c r="E103" t="s">
        <v>273</v>
      </c>
      <c r="F103" t="s">
        <v>291</v>
      </c>
    </row>
    <row r="104" spans="1:6" ht="12.75">
      <c r="A104" s="1" t="s">
        <v>22</v>
      </c>
      <c r="B104" s="1">
        <v>1</v>
      </c>
      <c r="C104" t="s">
        <v>28</v>
      </c>
      <c r="D104" t="s">
        <v>331</v>
      </c>
      <c r="E104" t="s">
        <v>261</v>
      </c>
      <c r="F104" t="s">
        <v>291</v>
      </c>
    </row>
    <row r="105" spans="1:6" ht="12.75">
      <c r="A105" s="1" t="s">
        <v>22</v>
      </c>
      <c r="B105" s="1">
        <v>1</v>
      </c>
      <c r="C105" t="s">
        <v>28</v>
      </c>
      <c r="D105" t="s">
        <v>332</v>
      </c>
      <c r="E105" t="s">
        <v>261</v>
      </c>
      <c r="F105" t="s">
        <v>291</v>
      </c>
    </row>
    <row r="106" spans="1:6" ht="12.75">
      <c r="A106" s="1" t="s">
        <v>22</v>
      </c>
      <c r="B106" s="1">
        <v>1</v>
      </c>
      <c r="C106" t="s">
        <v>28</v>
      </c>
      <c r="D106" t="s">
        <v>312</v>
      </c>
      <c r="E106" t="s">
        <v>259</v>
      </c>
      <c r="F106" t="s">
        <v>291</v>
      </c>
    </row>
    <row r="107" spans="1:6" ht="12.75">
      <c r="A107" s="1" t="s">
        <v>22</v>
      </c>
      <c r="B107" s="1">
        <v>1</v>
      </c>
      <c r="C107" t="s">
        <v>28</v>
      </c>
      <c r="D107" t="s">
        <v>317</v>
      </c>
      <c r="E107" t="s">
        <v>273</v>
      </c>
      <c r="F107" t="s">
        <v>339</v>
      </c>
    </row>
    <row r="108" spans="1:6" ht="12.75">
      <c r="A108" s="1" t="s">
        <v>22</v>
      </c>
      <c r="B108" s="1">
        <v>1</v>
      </c>
      <c r="C108" t="s">
        <v>28</v>
      </c>
      <c r="D108" t="s">
        <v>357</v>
      </c>
      <c r="E108" t="s">
        <v>273</v>
      </c>
      <c r="F108" t="s">
        <v>339</v>
      </c>
    </row>
    <row r="109" spans="1:6" ht="12.75">
      <c r="A109" s="1" t="s">
        <v>22</v>
      </c>
      <c r="B109" s="1">
        <v>1</v>
      </c>
      <c r="C109" t="s">
        <v>28</v>
      </c>
      <c r="D109" t="s">
        <v>312</v>
      </c>
      <c r="E109" t="s">
        <v>261</v>
      </c>
      <c r="F109" t="s">
        <v>339</v>
      </c>
    </row>
    <row r="110" spans="1:6" ht="12.75">
      <c r="A110" s="1" t="s">
        <v>29</v>
      </c>
      <c r="B110" s="1">
        <v>1</v>
      </c>
      <c r="C110" t="s">
        <v>188</v>
      </c>
      <c r="D110" t="s">
        <v>335</v>
      </c>
      <c r="E110" t="s">
        <v>261</v>
      </c>
      <c r="F110" t="s">
        <v>291</v>
      </c>
    </row>
    <row r="111" spans="1:6" ht="12.75">
      <c r="A111" s="1" t="s">
        <v>31</v>
      </c>
      <c r="B111" s="1">
        <v>1</v>
      </c>
      <c r="C111" t="s">
        <v>12</v>
      </c>
      <c r="D111" t="s">
        <v>336</v>
      </c>
      <c r="F111" t="s">
        <v>291</v>
      </c>
    </row>
    <row r="112" spans="1:6" ht="12.75">
      <c r="A112" s="1" t="s">
        <v>31</v>
      </c>
      <c r="B112" s="1">
        <v>1</v>
      </c>
      <c r="C112" t="s">
        <v>12</v>
      </c>
      <c r="D112" t="s">
        <v>337</v>
      </c>
      <c r="E112" t="s">
        <v>261</v>
      </c>
      <c r="F112" t="s">
        <v>291</v>
      </c>
    </row>
    <row r="113" spans="1:6" ht="12.75">
      <c r="A113" s="1" t="s">
        <v>31</v>
      </c>
      <c r="B113" s="1">
        <v>1</v>
      </c>
      <c r="C113" t="s">
        <v>12</v>
      </c>
      <c r="D113" t="s">
        <v>338</v>
      </c>
      <c r="E113" t="s">
        <v>261</v>
      </c>
      <c r="F113" t="s">
        <v>291</v>
      </c>
    </row>
    <row r="114" spans="1:6" ht="12.75">
      <c r="A114" s="1" t="s">
        <v>31</v>
      </c>
      <c r="B114" s="1">
        <v>1</v>
      </c>
      <c r="C114" t="s">
        <v>12</v>
      </c>
      <c r="D114" t="s">
        <v>367</v>
      </c>
      <c r="E114" t="s">
        <v>261</v>
      </c>
      <c r="F114" t="s">
        <v>339</v>
      </c>
    </row>
    <row r="115" spans="1:6" ht="12.75">
      <c r="A115" s="1" t="s">
        <v>31</v>
      </c>
      <c r="B115" s="1">
        <v>1</v>
      </c>
      <c r="C115" t="s">
        <v>283</v>
      </c>
      <c r="D115" t="s">
        <v>298</v>
      </c>
      <c r="E115" t="s">
        <v>261</v>
      </c>
      <c r="F115" t="s">
        <v>339</v>
      </c>
    </row>
    <row r="116" spans="1:6" ht="12.75">
      <c r="A116" s="1" t="s">
        <v>31</v>
      </c>
      <c r="B116" s="1">
        <v>1</v>
      </c>
      <c r="C116" t="s">
        <v>283</v>
      </c>
      <c r="D116" t="s">
        <v>368</v>
      </c>
      <c r="E116" t="s">
        <v>259</v>
      </c>
      <c r="F116" t="s">
        <v>339</v>
      </c>
    </row>
    <row r="117" spans="1:6" ht="12.75">
      <c r="A117" s="1" t="s">
        <v>31</v>
      </c>
      <c r="B117" s="1">
        <v>1</v>
      </c>
      <c r="C117" t="s">
        <v>278</v>
      </c>
      <c r="D117" t="s">
        <v>285</v>
      </c>
      <c r="E117" t="s">
        <v>261</v>
      </c>
      <c r="F117" t="s">
        <v>291</v>
      </c>
    </row>
    <row r="118" spans="1:6" ht="12.75">
      <c r="A118" s="1" t="s">
        <v>31</v>
      </c>
      <c r="B118" s="1">
        <v>1</v>
      </c>
      <c r="C118" t="s">
        <v>278</v>
      </c>
      <c r="D118" t="s">
        <v>285</v>
      </c>
      <c r="E118" t="s">
        <v>259</v>
      </c>
      <c r="F118" t="s">
        <v>291</v>
      </c>
    </row>
    <row r="119" spans="1:6" ht="12.75">
      <c r="A119" s="1" t="s">
        <v>31</v>
      </c>
      <c r="B119" s="1">
        <v>3</v>
      </c>
      <c r="C119" t="s">
        <v>278</v>
      </c>
      <c r="D119" t="s">
        <v>285</v>
      </c>
      <c r="E119" t="s">
        <v>259</v>
      </c>
      <c r="F119" t="s">
        <v>339</v>
      </c>
    </row>
    <row r="120" spans="1:2" ht="12.75">
      <c r="A120" s="1"/>
      <c r="B120" s="1"/>
    </row>
    <row r="121" spans="1:2" ht="12.75">
      <c r="A121" s="1"/>
      <c r="B121" s="4">
        <f>SUM(B4:B120)</f>
        <v>170</v>
      </c>
    </row>
    <row r="122" spans="1:2" ht="12.75">
      <c r="A122" s="1"/>
      <c r="B122" s="1"/>
    </row>
    <row r="123" spans="1:6" ht="12.75">
      <c r="A123" s="3"/>
      <c r="B123" s="3"/>
      <c r="C123" s="3"/>
      <c r="D123" s="3"/>
      <c r="E123" s="3"/>
      <c r="F123" s="3"/>
    </row>
    <row r="124" ht="12.75">
      <c r="B124" s="4"/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Januar 2007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115</v>
      </c>
      <c r="D1" s="80" t="s">
        <v>230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231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2</v>
      </c>
      <c r="G4" s="36">
        <f>SUM(E4+E5+E6-F4)</f>
        <v>2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3</v>
      </c>
      <c r="D5" s="42">
        <v>1</v>
      </c>
      <c r="E5" s="36">
        <f aca="true" t="shared" si="0" ref="E5:E11">SUM(C5:D5)</f>
        <v>4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12558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1</v>
      </c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978.92</v>
      </c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3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>
        <v>3</v>
      </c>
      <c r="E9" s="36">
        <f t="shared" si="0"/>
        <v>3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13050.44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7</v>
      </c>
      <c r="D13" s="42">
        <v>5</v>
      </c>
      <c r="E13" s="36">
        <f aca="true" t="shared" si="1" ref="E13:E21">SUM(C13:D13)</f>
        <v>12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9306.12</v>
      </c>
      <c r="L13" t="s">
        <v>91</v>
      </c>
    </row>
    <row r="14" spans="1:12" ht="12.75">
      <c r="A14" s="21" t="s">
        <v>181</v>
      </c>
      <c r="B14" t="s">
        <v>242</v>
      </c>
      <c r="C14" s="41"/>
      <c r="D14" s="42"/>
      <c r="E14" s="36">
        <f>SUM(C14:D14)</f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2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907.92</v>
      </c>
      <c r="L15" t="s">
        <v>91</v>
      </c>
    </row>
    <row r="16" spans="1:12" ht="12.75">
      <c r="A16" s="21" t="s">
        <v>15</v>
      </c>
      <c r="B16" t="s">
        <v>16</v>
      </c>
      <c r="C16" s="41">
        <v>4</v>
      </c>
      <c r="D16" s="42">
        <v>2</v>
      </c>
      <c r="E16" s="36">
        <f t="shared" si="1"/>
        <v>6</v>
      </c>
      <c r="F16" s="36">
        <v>5</v>
      </c>
      <c r="G16" s="36">
        <f t="shared" si="2"/>
        <v>1</v>
      </c>
      <c r="H16" t="s">
        <v>58</v>
      </c>
      <c r="I16" s="21" t="s">
        <v>148</v>
      </c>
      <c r="J16" s="1" t="s">
        <v>36</v>
      </c>
      <c r="K16" s="27">
        <v>2055.85</v>
      </c>
      <c r="L16" t="s">
        <v>91</v>
      </c>
    </row>
    <row r="17" spans="1:12" ht="12.75">
      <c r="A17" s="21" t="s">
        <v>17</v>
      </c>
      <c r="B17" t="s">
        <v>18</v>
      </c>
      <c r="C17" s="41">
        <v>10</v>
      </c>
      <c r="D17" s="42">
        <v>15</v>
      </c>
      <c r="E17" s="36">
        <f t="shared" si="1"/>
        <v>25</v>
      </c>
      <c r="F17" s="36">
        <v>31</v>
      </c>
      <c r="G17" s="36">
        <f t="shared" si="2"/>
        <v>-6</v>
      </c>
      <c r="H17" t="s">
        <v>58</v>
      </c>
      <c r="I17" s="21" t="s">
        <v>149</v>
      </c>
      <c r="J17" s="1" t="s">
        <v>37</v>
      </c>
      <c r="K17" s="27">
        <v>27395.78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245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246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>
        <v>3</v>
      </c>
      <c r="D20" s="42">
        <v>1</v>
      </c>
      <c r="E20" s="36">
        <f t="shared" si="1"/>
        <v>4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>
        <v>745.38</v>
      </c>
      <c r="L20" t="s">
        <v>91</v>
      </c>
    </row>
    <row r="21" spans="1:12" ht="12.75">
      <c r="A21" s="21" t="s">
        <v>185</v>
      </c>
      <c r="B21" t="s">
        <v>226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247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12</v>
      </c>
      <c r="D23" s="42">
        <v>2</v>
      </c>
      <c r="E23" s="36">
        <f>SUM(C23:D23)</f>
        <v>14</v>
      </c>
      <c r="F23" s="36">
        <v>14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23748.63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248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248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248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202</v>
      </c>
      <c r="C28" s="41">
        <v>9</v>
      </c>
      <c r="D28" s="42">
        <v>10</v>
      </c>
      <c r="E28" s="36">
        <f aca="true" t="shared" si="3" ref="E28:E33">SUM(C28:D28)</f>
        <v>19</v>
      </c>
      <c r="F28" s="36">
        <v>35</v>
      </c>
      <c r="G28" s="36">
        <f>SUM(E28+E29+E30+E31+E32+E33-F28)</f>
        <v>-7</v>
      </c>
      <c r="H28" t="s">
        <v>59</v>
      </c>
      <c r="I28" s="21" t="s">
        <v>151</v>
      </c>
      <c r="J28" s="1" t="s">
        <v>49</v>
      </c>
      <c r="K28" s="27">
        <v>29763.24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>
        <v>10390.29</v>
      </c>
      <c r="L29" t="s">
        <v>91</v>
      </c>
    </row>
    <row r="30" spans="1:12" ht="12.75">
      <c r="A30" s="21" t="s">
        <v>21</v>
      </c>
      <c r="B30" t="s">
        <v>238</v>
      </c>
      <c r="C30" s="41">
        <v>3</v>
      </c>
      <c r="D30" s="42">
        <v>3</v>
      </c>
      <c r="E30" s="36">
        <f t="shared" si="3"/>
        <v>6</v>
      </c>
      <c r="F30" s="36" t="s">
        <v>169</v>
      </c>
      <c r="G30" s="36" t="s">
        <v>166</v>
      </c>
      <c r="H30"/>
      <c r="I30" s="33" t="s">
        <v>151</v>
      </c>
      <c r="J30" s="1" t="s">
        <v>235</v>
      </c>
      <c r="K30" s="27">
        <v>2261.1</v>
      </c>
      <c r="L30" t="s">
        <v>91</v>
      </c>
    </row>
    <row r="31" spans="1:12" ht="12.75">
      <c r="A31" s="21" t="s">
        <v>21</v>
      </c>
      <c r="B31" t="s">
        <v>203</v>
      </c>
      <c r="C31" s="41">
        <v>1</v>
      </c>
      <c r="D31" s="42">
        <v>2</v>
      </c>
      <c r="E31" s="36">
        <f t="shared" si="3"/>
        <v>3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239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/>
      <c r="I32" s="33" t="s">
        <v>151</v>
      </c>
      <c r="J32" s="1" t="s">
        <v>236</v>
      </c>
      <c r="K32" s="27"/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/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2703.22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780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>
        <v>13.2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2</v>
      </c>
      <c r="D38" s="42">
        <v>8</v>
      </c>
      <c r="E38" s="36">
        <f aca="true" t="shared" si="4" ref="E38:E45">SUM(C38:D38)</f>
        <v>10</v>
      </c>
      <c r="F38" s="36">
        <v>14</v>
      </c>
      <c r="G38" s="36">
        <f>SUM(E38+E42+E53-F38)</f>
        <v>-1</v>
      </c>
      <c r="H38" t="s">
        <v>59</v>
      </c>
      <c r="I38" s="21" t="s">
        <v>152</v>
      </c>
      <c r="J38" s="1" t="s">
        <v>167</v>
      </c>
      <c r="K38" s="27">
        <v>26787.45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9</v>
      </c>
      <c r="D40" s="42">
        <v>3</v>
      </c>
      <c r="E40" s="36">
        <f t="shared" si="4"/>
        <v>12</v>
      </c>
      <c r="F40" s="36">
        <v>12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37425.72</v>
      </c>
      <c r="L40" t="s">
        <v>91</v>
      </c>
    </row>
    <row r="41" spans="1:12" ht="12.75">
      <c r="A41" s="21" t="s">
        <v>22</v>
      </c>
      <c r="B41" t="s">
        <v>26</v>
      </c>
      <c r="C41" s="41">
        <v>29</v>
      </c>
      <c r="D41" s="42">
        <v>24</v>
      </c>
      <c r="E41" s="36">
        <f t="shared" si="4"/>
        <v>53</v>
      </c>
      <c r="F41" s="36">
        <v>57</v>
      </c>
      <c r="G41" s="36">
        <f>SUM(E41+E19+E49-F41)</f>
        <v>-4</v>
      </c>
      <c r="H41" t="s">
        <v>59</v>
      </c>
      <c r="I41" s="21" t="s">
        <v>155</v>
      </c>
      <c r="J41" s="1" t="s">
        <v>43</v>
      </c>
      <c r="K41" s="27">
        <v>171835.36</v>
      </c>
      <c r="L41" t="s">
        <v>91</v>
      </c>
    </row>
    <row r="42" spans="1:12" ht="12.75">
      <c r="A42" s="21" t="s">
        <v>22</v>
      </c>
      <c r="B42" t="s">
        <v>27</v>
      </c>
      <c r="C42" s="41">
        <v>1</v>
      </c>
      <c r="D42" s="42">
        <v>2</v>
      </c>
      <c r="E42" s="36">
        <f t="shared" si="4"/>
        <v>3</v>
      </c>
      <c r="F42" s="36" t="s">
        <v>169</v>
      </c>
      <c r="G42" s="36" t="s">
        <v>245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4</v>
      </c>
      <c r="D43" s="42">
        <v>3</v>
      </c>
      <c r="E43" s="36">
        <f t="shared" si="4"/>
        <v>7</v>
      </c>
      <c r="F43" s="36">
        <v>8</v>
      </c>
      <c r="G43" s="36">
        <f>SUM(E43+E50-F43)</f>
        <v>-1</v>
      </c>
      <c r="H43" t="s">
        <v>59</v>
      </c>
      <c r="I43" s="21" t="s">
        <v>156</v>
      </c>
      <c r="J43" s="1" t="s">
        <v>44</v>
      </c>
      <c r="K43" s="27">
        <v>34349.72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>
        <v>1</v>
      </c>
      <c r="E44" s="36">
        <f t="shared" si="4"/>
        <v>2</v>
      </c>
      <c r="F44" s="36">
        <v>1</v>
      </c>
      <c r="G44" s="36">
        <f>SUM(E44-F44)</f>
        <v>1</v>
      </c>
      <c r="H44" t="s">
        <v>58</v>
      </c>
      <c r="I44" s="21" t="s">
        <v>157</v>
      </c>
      <c r="J44" s="1" t="s">
        <v>45</v>
      </c>
      <c r="K44" s="27">
        <v>1671.39</v>
      </c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/>
      <c r="E45" s="36">
        <f t="shared" si="4"/>
        <v>1</v>
      </c>
      <c r="F45" s="36">
        <v>2</v>
      </c>
      <c r="G45" s="36">
        <f>SUM(E45+E48-F45)</f>
        <v>-1</v>
      </c>
      <c r="H45" t="s">
        <v>59</v>
      </c>
      <c r="I45" s="21" t="s">
        <v>158</v>
      </c>
      <c r="J45" s="1" t="s">
        <v>46</v>
      </c>
      <c r="K45" s="27">
        <v>2284.15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2</v>
      </c>
      <c r="D47" s="42">
        <v>2</v>
      </c>
      <c r="E47" s="36">
        <f aca="true" t="shared" si="5" ref="E47:E55">SUM(C47:D47)</f>
        <v>4</v>
      </c>
      <c r="F47" s="36">
        <v>32</v>
      </c>
      <c r="G47" s="36">
        <f>SUM(E47+E13+E14+E20+E54+E55-F47)</f>
        <v>-2</v>
      </c>
      <c r="H47" t="s">
        <v>58</v>
      </c>
      <c r="I47" s="21" t="s">
        <v>146</v>
      </c>
      <c r="J47" s="1" t="s">
        <v>164</v>
      </c>
      <c r="K47" s="27">
        <v>3483.22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249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12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246</v>
      </c>
      <c r="H49" t="s">
        <v>59</v>
      </c>
      <c r="I49" s="33" t="s">
        <v>155</v>
      </c>
      <c r="J49" s="1" t="s">
        <v>210</v>
      </c>
      <c r="K49" s="27"/>
      <c r="L49" t="s">
        <v>91</v>
      </c>
    </row>
    <row r="50" spans="1:12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250</v>
      </c>
      <c r="H50" t="s">
        <v>59</v>
      </c>
      <c r="I50" s="33" t="s">
        <v>156</v>
      </c>
      <c r="J50" s="1" t="s">
        <v>211</v>
      </c>
      <c r="K50" s="27"/>
      <c r="L50" t="s">
        <v>91</v>
      </c>
    </row>
    <row r="51" spans="1:12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251</v>
      </c>
      <c r="H51" t="s">
        <v>59</v>
      </c>
      <c r="I51" s="33" t="s">
        <v>154</v>
      </c>
      <c r="J51" s="1" t="s">
        <v>212</v>
      </c>
      <c r="K51" s="27"/>
      <c r="L51" t="s">
        <v>91</v>
      </c>
    </row>
    <row r="52" spans="1:12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252</v>
      </c>
      <c r="H52" t="s">
        <v>59</v>
      </c>
      <c r="I52" s="33" t="s">
        <v>153</v>
      </c>
      <c r="J52" s="1" t="s">
        <v>213</v>
      </c>
      <c r="K52" s="27"/>
      <c r="L52" t="s">
        <v>91</v>
      </c>
    </row>
    <row r="53" spans="1:12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245</v>
      </c>
      <c r="H53" t="s">
        <v>59</v>
      </c>
      <c r="I53" s="1" t="s">
        <v>152</v>
      </c>
      <c r="J53" s="1" t="s">
        <v>214</v>
      </c>
      <c r="K53" s="27"/>
      <c r="L53" t="s">
        <v>91</v>
      </c>
    </row>
    <row r="54" spans="1:12" ht="12.75">
      <c r="A54" s="21" t="s">
        <v>31</v>
      </c>
      <c r="B54" t="s">
        <v>459</v>
      </c>
      <c r="C54" s="41">
        <v>2</v>
      </c>
      <c r="D54" s="42"/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244</v>
      </c>
      <c r="K54" s="27"/>
      <c r="L54" t="s">
        <v>91</v>
      </c>
    </row>
    <row r="55" spans="1:12" ht="12.75">
      <c r="A55" s="21" t="s">
        <v>31</v>
      </c>
      <c r="B55" t="s">
        <v>254</v>
      </c>
      <c r="C55" s="41">
        <v>6</v>
      </c>
      <c r="D55" s="42">
        <v>2</v>
      </c>
      <c r="E55" s="36">
        <f t="shared" si="5"/>
        <v>8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253</v>
      </c>
      <c r="K55" s="27">
        <v>717.62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223</v>
      </c>
      <c r="B58" t="s">
        <v>222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1709.55</v>
      </c>
      <c r="L58" t="s">
        <v>91</v>
      </c>
    </row>
    <row r="59" spans="1:12" ht="12.75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.75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.75">
      <c r="A61" s="21"/>
      <c r="C61" s="76">
        <f>SUM(C4:C58)</f>
        <v>110</v>
      </c>
      <c r="D61" s="76">
        <f>SUM(D4:D58)</f>
        <v>90</v>
      </c>
      <c r="E61" s="76">
        <f>SUM(E4:E59)</f>
        <v>200</v>
      </c>
      <c r="F61" s="76">
        <f>SUM(F4:F59)</f>
        <v>216</v>
      </c>
      <c r="G61" s="76">
        <f>SUM(G57+G47+G45+G44+G43+G41+G40+G39+G38+G28+G23+G21+G17+G16+G15+G10+G8+G7+G4)</f>
        <v>-16</v>
      </c>
      <c r="H61"/>
      <c r="J61" s="32" t="s">
        <v>171</v>
      </c>
      <c r="K61" s="18">
        <f>SUM(K4:K60)</f>
        <v>416922.26999999996</v>
      </c>
      <c r="L61" t="s">
        <v>91</v>
      </c>
    </row>
    <row r="62" spans="1:10" ht="12.75">
      <c r="A62" s="81">
        <v>39114</v>
      </c>
      <c r="B62" s="77" t="s">
        <v>172</v>
      </c>
      <c r="H62"/>
      <c r="J62" s="1"/>
    </row>
    <row r="63" spans="1:11" ht="12.75">
      <c r="A63" s="101">
        <v>39304</v>
      </c>
      <c r="B63" s="78" t="s">
        <v>462</v>
      </c>
      <c r="G63" s="4" t="s">
        <v>64</v>
      </c>
      <c r="H63"/>
      <c r="I63" s="4"/>
      <c r="J63" s="1"/>
      <c r="K63" s="4" t="s">
        <v>90</v>
      </c>
    </row>
    <row r="64" spans="1:12" ht="12.75">
      <c r="A64" s="99">
        <v>39321</v>
      </c>
      <c r="B64" s="79" t="s">
        <v>255</v>
      </c>
      <c r="F64" s="11" t="s">
        <v>61</v>
      </c>
      <c r="G64" s="21">
        <f>SUM(E7+E10+E13+E14+E20+E15+E16+E17+E18+E21+E44+E47+E54+E55)</f>
        <v>65</v>
      </c>
      <c r="H64"/>
      <c r="I64" s="17"/>
      <c r="J64" s="11" t="s">
        <v>61</v>
      </c>
      <c r="K64" s="39">
        <f>SUM(K7+K10+K13+K14+K15+K16+K17+K18+K20+K21+K44+K47+K54+K55)</f>
        <v>47262.2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18</v>
      </c>
      <c r="H65"/>
      <c r="I65" s="17"/>
      <c r="J65" s="11" t="s">
        <v>62</v>
      </c>
      <c r="K65" s="39">
        <f>SUM(K4+K5+K23+K24+K25+K26)</f>
        <v>36306.630000000005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117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333353.44</v>
      </c>
      <c r="L66" t="s">
        <v>91</v>
      </c>
    </row>
    <row r="67" spans="7:12" ht="12.75">
      <c r="G67" s="4">
        <f>SUM(G64:G66)</f>
        <v>200</v>
      </c>
      <c r="K67" s="10">
        <f>SUM(K64:K66)</f>
        <v>416922.27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Januar 2007</oddHeader>
    <oddFooter>&amp;R&amp;8&amp;UDiese Aufstellung finden Sie  auch unter :                  
&amp;UJugTransfer / Jug 4000 / Haushalt / HzE Statistik / HzE Statistik 2007 / HzE Statistik 0107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5" ht="12.75">
      <c r="A2" s="4" t="s">
        <v>116</v>
      </c>
      <c r="B2" s="4" t="s">
        <v>0</v>
      </c>
      <c r="C2" s="3"/>
      <c r="D2" s="3"/>
      <c r="E2" s="3"/>
    </row>
    <row r="3" ht="3.75" customHeight="1"/>
    <row r="4" spans="1:6" ht="12.75">
      <c r="A4" s="1" t="s">
        <v>7</v>
      </c>
      <c r="B4" s="1">
        <v>1</v>
      </c>
      <c r="C4" t="s">
        <v>289</v>
      </c>
      <c r="D4" t="s">
        <v>370</v>
      </c>
      <c r="E4" t="s">
        <v>259</v>
      </c>
      <c r="F4" t="s">
        <v>371</v>
      </c>
    </row>
    <row r="5" spans="1:6" ht="12.75">
      <c r="A5" s="1" t="s">
        <v>7</v>
      </c>
      <c r="B5" s="1">
        <v>1</v>
      </c>
      <c r="C5" t="s">
        <v>289</v>
      </c>
      <c r="F5" t="s">
        <v>406</v>
      </c>
    </row>
    <row r="6" spans="1:6" ht="12.75">
      <c r="A6" s="1" t="s">
        <v>7</v>
      </c>
      <c r="B6" s="1">
        <v>1</v>
      </c>
      <c r="C6" t="s">
        <v>289</v>
      </c>
      <c r="D6" t="s">
        <v>290</v>
      </c>
      <c r="F6" t="s">
        <v>406</v>
      </c>
    </row>
    <row r="7" spans="1:6" ht="12.75">
      <c r="A7" s="1" t="s">
        <v>7</v>
      </c>
      <c r="B7" s="1">
        <v>1</v>
      </c>
      <c r="C7" t="s">
        <v>289</v>
      </c>
      <c r="D7" t="s">
        <v>307</v>
      </c>
      <c r="E7" t="s">
        <v>259</v>
      </c>
      <c r="F7" t="s">
        <v>406</v>
      </c>
    </row>
    <row r="8" spans="1:6" ht="12.75">
      <c r="A8" s="1" t="s">
        <v>8</v>
      </c>
      <c r="B8" s="1">
        <v>1</v>
      </c>
      <c r="C8" t="s">
        <v>9</v>
      </c>
      <c r="D8" t="s">
        <v>372</v>
      </c>
      <c r="F8" t="s">
        <v>371</v>
      </c>
    </row>
    <row r="9" spans="1:6" ht="12.75">
      <c r="A9" s="1" t="s">
        <v>10</v>
      </c>
      <c r="B9" s="1">
        <v>1</v>
      </c>
      <c r="C9" t="s">
        <v>373</v>
      </c>
      <c r="D9" t="s">
        <v>326</v>
      </c>
      <c r="E9" t="s">
        <v>261</v>
      </c>
      <c r="F9" t="s">
        <v>371</v>
      </c>
    </row>
    <row r="10" spans="1:6" ht="12.75">
      <c r="A10" s="1" t="s">
        <v>10</v>
      </c>
      <c r="B10" s="1">
        <v>1</v>
      </c>
      <c r="C10" t="s">
        <v>373</v>
      </c>
      <c r="D10" t="s">
        <v>334</v>
      </c>
      <c r="E10" t="s">
        <v>259</v>
      </c>
      <c r="F10" t="s">
        <v>406</v>
      </c>
    </row>
    <row r="11" spans="1:6" ht="12.75">
      <c r="A11" s="1" t="s">
        <v>10</v>
      </c>
      <c r="B11" s="1">
        <v>1</v>
      </c>
      <c r="C11" t="s">
        <v>373</v>
      </c>
      <c r="D11" t="s">
        <v>407</v>
      </c>
      <c r="E11" t="s">
        <v>259</v>
      </c>
      <c r="F11" t="s">
        <v>406</v>
      </c>
    </row>
    <row r="12" spans="1:6" ht="12.75">
      <c r="A12" s="1" t="s">
        <v>11</v>
      </c>
      <c r="B12" s="1">
        <v>1</v>
      </c>
      <c r="C12" t="s">
        <v>12</v>
      </c>
      <c r="D12" t="s">
        <v>374</v>
      </c>
      <c r="F12" t="s">
        <v>371</v>
      </c>
    </row>
    <row r="13" spans="1:6" ht="12.75">
      <c r="A13" s="1" t="s">
        <v>11</v>
      </c>
      <c r="B13" s="1">
        <v>1</v>
      </c>
      <c r="C13" t="s">
        <v>12</v>
      </c>
      <c r="D13" t="s">
        <v>375</v>
      </c>
      <c r="F13" t="s">
        <v>371</v>
      </c>
    </row>
    <row r="14" spans="1:6" ht="12.75">
      <c r="A14" s="1" t="s">
        <v>11</v>
      </c>
      <c r="B14" s="1">
        <v>1</v>
      </c>
      <c r="C14" t="s">
        <v>12</v>
      </c>
      <c r="D14" t="s">
        <v>376</v>
      </c>
      <c r="F14" t="s">
        <v>371</v>
      </c>
    </row>
    <row r="15" spans="1:6" ht="12.75">
      <c r="A15" s="1" t="s">
        <v>11</v>
      </c>
      <c r="B15" s="1">
        <v>1</v>
      </c>
      <c r="C15" t="s">
        <v>12</v>
      </c>
      <c r="D15" t="s">
        <v>377</v>
      </c>
      <c r="F15" t="s">
        <v>371</v>
      </c>
    </row>
    <row r="16" spans="1:6" ht="12.75">
      <c r="A16" s="1" t="s">
        <v>11</v>
      </c>
      <c r="B16" s="1">
        <v>1</v>
      </c>
      <c r="C16" t="s">
        <v>12</v>
      </c>
      <c r="D16" t="s">
        <v>378</v>
      </c>
      <c r="F16" t="s">
        <v>371</v>
      </c>
    </row>
    <row r="17" spans="1:6" ht="12.75">
      <c r="A17" s="1" t="s">
        <v>11</v>
      </c>
      <c r="B17" s="1">
        <v>1</v>
      </c>
      <c r="C17" t="s">
        <v>12</v>
      </c>
      <c r="F17" t="s">
        <v>406</v>
      </c>
    </row>
    <row r="18" spans="1:6" ht="12.75">
      <c r="A18" s="1" t="s">
        <v>11</v>
      </c>
      <c r="B18" s="1">
        <v>1</v>
      </c>
      <c r="C18" t="s">
        <v>12</v>
      </c>
      <c r="D18" t="s">
        <v>408</v>
      </c>
      <c r="F18" t="s">
        <v>406</v>
      </c>
    </row>
    <row r="19" spans="1:6" ht="12.75">
      <c r="A19" s="1" t="s">
        <v>11</v>
      </c>
      <c r="B19" s="1">
        <v>1</v>
      </c>
      <c r="C19" t="s">
        <v>12</v>
      </c>
      <c r="D19" t="s">
        <v>337</v>
      </c>
      <c r="F19" t="s">
        <v>406</v>
      </c>
    </row>
    <row r="20" spans="1:6" ht="12.75">
      <c r="A20" s="1" t="s">
        <v>11</v>
      </c>
      <c r="B20" s="1">
        <v>1</v>
      </c>
      <c r="C20" t="s">
        <v>12</v>
      </c>
      <c r="D20" t="s">
        <v>409</v>
      </c>
      <c r="F20" t="s">
        <v>406</v>
      </c>
    </row>
    <row r="21" spans="1:6" ht="12.75">
      <c r="A21" s="1" t="s">
        <v>11</v>
      </c>
      <c r="B21" s="1">
        <v>1</v>
      </c>
      <c r="C21" t="s">
        <v>12</v>
      </c>
      <c r="D21" t="s">
        <v>410</v>
      </c>
      <c r="F21" t="s">
        <v>406</v>
      </c>
    </row>
    <row r="22" spans="1:6" ht="12.75">
      <c r="A22" s="1" t="s">
        <v>11</v>
      </c>
      <c r="B22" s="1">
        <v>1</v>
      </c>
      <c r="C22" t="s">
        <v>12</v>
      </c>
      <c r="D22" t="s">
        <v>411</v>
      </c>
      <c r="F22" t="s">
        <v>406</v>
      </c>
    </row>
    <row r="23" spans="1:6" ht="12.75">
      <c r="A23" s="1" t="s">
        <v>11</v>
      </c>
      <c r="B23" s="1">
        <v>1</v>
      </c>
      <c r="C23" t="s">
        <v>12</v>
      </c>
      <c r="D23" t="s">
        <v>377</v>
      </c>
      <c r="E23" t="s">
        <v>259</v>
      </c>
      <c r="F23" t="s">
        <v>406</v>
      </c>
    </row>
    <row r="24" spans="1:6" ht="12.75">
      <c r="A24" s="1" t="s">
        <v>11</v>
      </c>
      <c r="B24" s="1">
        <v>1</v>
      </c>
      <c r="C24" t="s">
        <v>265</v>
      </c>
      <c r="D24" t="s">
        <v>379</v>
      </c>
      <c r="F24" t="s">
        <v>371</v>
      </c>
    </row>
    <row r="25" spans="1:6" ht="12.75">
      <c r="A25" s="1" t="s">
        <v>11</v>
      </c>
      <c r="B25" s="1">
        <v>1</v>
      </c>
      <c r="C25" t="s">
        <v>265</v>
      </c>
      <c r="D25" t="s">
        <v>412</v>
      </c>
      <c r="E25" t="s">
        <v>259</v>
      </c>
      <c r="F25" t="s">
        <v>406</v>
      </c>
    </row>
    <row r="26" spans="1:6" ht="12.75">
      <c r="A26" s="1" t="s">
        <v>11</v>
      </c>
      <c r="B26" s="1">
        <v>1</v>
      </c>
      <c r="C26" t="s">
        <v>345</v>
      </c>
      <c r="D26" t="s">
        <v>346</v>
      </c>
      <c r="F26" t="s">
        <v>371</v>
      </c>
    </row>
    <row r="27" spans="1:6" ht="12.75">
      <c r="A27" s="1" t="s">
        <v>11</v>
      </c>
      <c r="B27" s="1">
        <v>1</v>
      </c>
      <c r="C27" t="s">
        <v>345</v>
      </c>
      <c r="D27" t="s">
        <v>380</v>
      </c>
      <c r="E27" t="s">
        <v>259</v>
      </c>
      <c r="F27" t="s">
        <v>371</v>
      </c>
    </row>
    <row r="28" spans="1:6" ht="12.75">
      <c r="A28" s="1" t="s">
        <v>13</v>
      </c>
      <c r="B28" s="1">
        <v>1</v>
      </c>
      <c r="C28" t="s">
        <v>14</v>
      </c>
      <c r="D28" t="s">
        <v>266</v>
      </c>
      <c r="E28" t="s">
        <v>259</v>
      </c>
      <c r="F28" t="s">
        <v>406</v>
      </c>
    </row>
    <row r="29" spans="1:6" ht="12.75">
      <c r="A29" s="1" t="s">
        <v>15</v>
      </c>
      <c r="B29" s="1">
        <v>1</v>
      </c>
      <c r="C29" t="s">
        <v>16</v>
      </c>
      <c r="D29" t="s">
        <v>303</v>
      </c>
      <c r="E29" t="s">
        <v>261</v>
      </c>
      <c r="F29" t="s">
        <v>371</v>
      </c>
    </row>
    <row r="30" spans="1:6" ht="12.75">
      <c r="A30" s="1" t="s">
        <v>15</v>
      </c>
      <c r="B30" s="1">
        <v>3</v>
      </c>
      <c r="C30" t="s">
        <v>16</v>
      </c>
      <c r="D30" t="s">
        <v>381</v>
      </c>
      <c r="E30" t="s">
        <v>259</v>
      </c>
      <c r="F30" t="s">
        <v>371</v>
      </c>
    </row>
    <row r="31" spans="1:6" ht="12.75">
      <c r="A31" s="1" t="s">
        <v>15</v>
      </c>
      <c r="B31" s="1">
        <v>1</v>
      </c>
      <c r="C31" t="s">
        <v>16</v>
      </c>
      <c r="D31" t="s">
        <v>383</v>
      </c>
      <c r="E31" t="s">
        <v>259</v>
      </c>
      <c r="F31" t="s">
        <v>406</v>
      </c>
    </row>
    <row r="32" spans="1:6" ht="12.75">
      <c r="A32" s="1" t="s">
        <v>15</v>
      </c>
      <c r="B32" s="1">
        <v>1</v>
      </c>
      <c r="C32" t="s">
        <v>16</v>
      </c>
      <c r="D32" t="s">
        <v>381</v>
      </c>
      <c r="E32" t="s">
        <v>259</v>
      </c>
      <c r="F32" t="s">
        <v>406</v>
      </c>
    </row>
    <row r="33" spans="1:6" ht="12.75">
      <c r="A33" s="1" t="s">
        <v>17</v>
      </c>
      <c r="B33" s="1">
        <v>1</v>
      </c>
      <c r="C33" t="s">
        <v>18</v>
      </c>
      <c r="D33" t="s">
        <v>382</v>
      </c>
      <c r="F33" t="s">
        <v>371</v>
      </c>
    </row>
    <row r="34" spans="1:6" ht="12.75">
      <c r="A34" s="1" t="s">
        <v>17</v>
      </c>
      <c r="B34" s="1">
        <v>3</v>
      </c>
      <c r="C34" t="s">
        <v>18</v>
      </c>
      <c r="D34" t="s">
        <v>383</v>
      </c>
      <c r="F34" t="s">
        <v>371</v>
      </c>
    </row>
    <row r="35" spans="1:6" ht="12.75">
      <c r="A35" s="1" t="s">
        <v>17</v>
      </c>
      <c r="B35" s="1">
        <v>6</v>
      </c>
      <c r="C35" t="s">
        <v>18</v>
      </c>
      <c r="D35" t="s">
        <v>381</v>
      </c>
      <c r="F35" t="s">
        <v>371</v>
      </c>
    </row>
    <row r="36" spans="1:6" ht="12.75">
      <c r="A36" s="1" t="s">
        <v>17</v>
      </c>
      <c r="B36" s="1">
        <v>1</v>
      </c>
      <c r="C36" t="s">
        <v>18</v>
      </c>
      <c r="D36" t="s">
        <v>372</v>
      </c>
      <c r="F36" t="s">
        <v>371</v>
      </c>
    </row>
    <row r="37" spans="1:6" ht="12.75">
      <c r="A37" s="1" t="s">
        <v>17</v>
      </c>
      <c r="B37" s="1">
        <v>1</v>
      </c>
      <c r="C37" t="s">
        <v>18</v>
      </c>
      <c r="D37" t="s">
        <v>308</v>
      </c>
      <c r="E37" t="s">
        <v>261</v>
      </c>
      <c r="F37" t="s">
        <v>371</v>
      </c>
    </row>
    <row r="38" spans="1:6" ht="12.75">
      <c r="A38" s="1" t="s">
        <v>17</v>
      </c>
      <c r="B38" s="1">
        <v>3</v>
      </c>
      <c r="C38" t="s">
        <v>18</v>
      </c>
      <c r="D38" t="s">
        <v>381</v>
      </c>
      <c r="E38" t="s">
        <v>259</v>
      </c>
      <c r="F38" t="s">
        <v>371</v>
      </c>
    </row>
    <row r="39" spans="1:6" ht="12.75">
      <c r="A39" s="1" t="s">
        <v>17</v>
      </c>
      <c r="B39" s="1">
        <v>1</v>
      </c>
      <c r="C39" t="s">
        <v>18</v>
      </c>
      <c r="D39" t="s">
        <v>287</v>
      </c>
      <c r="E39" t="s">
        <v>259</v>
      </c>
      <c r="F39" t="s">
        <v>371</v>
      </c>
    </row>
    <row r="40" spans="1:6" ht="12.75">
      <c r="A40" s="1" t="s">
        <v>17</v>
      </c>
      <c r="B40" s="1">
        <v>2</v>
      </c>
      <c r="C40" t="s">
        <v>18</v>
      </c>
      <c r="D40" t="s">
        <v>383</v>
      </c>
      <c r="F40" t="s">
        <v>406</v>
      </c>
    </row>
    <row r="41" spans="1:6" ht="12.75">
      <c r="A41" s="1" t="s">
        <v>17</v>
      </c>
      <c r="B41" s="1">
        <v>2</v>
      </c>
      <c r="C41" t="s">
        <v>18</v>
      </c>
      <c r="D41" t="s">
        <v>381</v>
      </c>
      <c r="F41" t="s">
        <v>406</v>
      </c>
    </row>
    <row r="42" spans="1:6" ht="12.75">
      <c r="A42" s="1" t="s">
        <v>17</v>
      </c>
      <c r="B42" s="1">
        <v>2</v>
      </c>
      <c r="C42" t="s">
        <v>18</v>
      </c>
      <c r="D42" t="s">
        <v>382</v>
      </c>
      <c r="E42" t="s">
        <v>259</v>
      </c>
      <c r="F42" t="s">
        <v>406</v>
      </c>
    </row>
    <row r="43" spans="1:6" ht="12.75">
      <c r="A43" s="1" t="s">
        <v>17</v>
      </c>
      <c r="B43" s="1">
        <v>3</v>
      </c>
      <c r="C43" t="s">
        <v>18</v>
      </c>
      <c r="D43" t="s">
        <v>381</v>
      </c>
      <c r="E43" t="s">
        <v>259</v>
      </c>
      <c r="F43" t="s">
        <v>406</v>
      </c>
    </row>
    <row r="44" spans="1:6" ht="12.75">
      <c r="A44" s="1" t="s">
        <v>19</v>
      </c>
      <c r="B44" s="1">
        <v>1</v>
      </c>
      <c r="C44" t="s">
        <v>20</v>
      </c>
      <c r="D44" t="s">
        <v>384</v>
      </c>
      <c r="F44" t="s">
        <v>371</v>
      </c>
    </row>
    <row r="45" spans="1:6" ht="12.75">
      <c r="A45" s="1" t="s">
        <v>19</v>
      </c>
      <c r="B45" s="1">
        <v>1</v>
      </c>
      <c r="C45" t="s">
        <v>20</v>
      </c>
      <c r="D45" t="s">
        <v>380</v>
      </c>
      <c r="E45" t="s">
        <v>261</v>
      </c>
      <c r="F45" t="s">
        <v>371</v>
      </c>
    </row>
    <row r="46" spans="1:6" ht="12.75">
      <c r="A46" s="1" t="s">
        <v>19</v>
      </c>
      <c r="B46" s="1">
        <v>1</v>
      </c>
      <c r="C46" t="s">
        <v>20</v>
      </c>
      <c r="D46" t="s">
        <v>385</v>
      </c>
      <c r="E46" t="s">
        <v>261</v>
      </c>
      <c r="F46" t="s">
        <v>371</v>
      </c>
    </row>
    <row r="47" spans="1:6" ht="12.75">
      <c r="A47" s="1" t="s">
        <v>19</v>
      </c>
      <c r="B47" s="1">
        <v>1</v>
      </c>
      <c r="C47" t="s">
        <v>20</v>
      </c>
      <c r="D47" t="s">
        <v>384</v>
      </c>
      <c r="E47" t="s">
        <v>261</v>
      </c>
      <c r="F47" t="s">
        <v>371</v>
      </c>
    </row>
    <row r="48" spans="1:6" ht="12.75">
      <c r="A48" s="1" t="s">
        <v>19</v>
      </c>
      <c r="B48" s="1">
        <v>1</v>
      </c>
      <c r="C48" t="s">
        <v>20</v>
      </c>
      <c r="E48" t="s">
        <v>259</v>
      </c>
      <c r="F48" t="s">
        <v>371</v>
      </c>
    </row>
    <row r="49" spans="1:6" ht="12.75">
      <c r="A49" s="1" t="s">
        <v>19</v>
      </c>
      <c r="B49" s="1">
        <v>3</v>
      </c>
      <c r="C49" t="s">
        <v>20</v>
      </c>
      <c r="D49" t="s">
        <v>312</v>
      </c>
      <c r="E49" t="s">
        <v>259</v>
      </c>
      <c r="F49" t="s">
        <v>371</v>
      </c>
    </row>
    <row r="50" spans="1:6" ht="12.75">
      <c r="A50" s="1" t="s">
        <v>19</v>
      </c>
      <c r="B50" s="1">
        <v>1</v>
      </c>
      <c r="C50" t="s">
        <v>20</v>
      </c>
      <c r="E50" t="s">
        <v>261</v>
      </c>
      <c r="F50" t="s">
        <v>406</v>
      </c>
    </row>
    <row r="51" spans="1:6" ht="12.75">
      <c r="A51" s="1" t="s">
        <v>19</v>
      </c>
      <c r="B51" s="1">
        <v>2</v>
      </c>
      <c r="C51" t="s">
        <v>20</v>
      </c>
      <c r="D51" t="s">
        <v>311</v>
      </c>
      <c r="E51" t="s">
        <v>261</v>
      </c>
      <c r="F51" t="s">
        <v>406</v>
      </c>
    </row>
    <row r="52" spans="1:6" ht="12.75">
      <c r="A52" s="1" t="s">
        <v>19</v>
      </c>
      <c r="B52" s="1">
        <v>1</v>
      </c>
      <c r="C52" t="s">
        <v>20</v>
      </c>
      <c r="D52" t="s">
        <v>385</v>
      </c>
      <c r="E52" t="s">
        <v>259</v>
      </c>
      <c r="F52" t="s">
        <v>406</v>
      </c>
    </row>
    <row r="53" spans="1:6" ht="12.75">
      <c r="A53" s="1" t="s">
        <v>19</v>
      </c>
      <c r="B53" s="1">
        <v>2</v>
      </c>
      <c r="C53" t="s">
        <v>20</v>
      </c>
      <c r="D53" t="s">
        <v>312</v>
      </c>
      <c r="E53" t="s">
        <v>259</v>
      </c>
      <c r="F53" t="s">
        <v>406</v>
      </c>
    </row>
    <row r="54" spans="1:6" ht="12.75">
      <c r="A54" s="1" t="s">
        <v>21</v>
      </c>
      <c r="B54" s="1">
        <v>1</v>
      </c>
      <c r="C54" t="s">
        <v>386</v>
      </c>
      <c r="D54" t="s">
        <v>314</v>
      </c>
      <c r="E54" t="s">
        <v>259</v>
      </c>
      <c r="F54" t="s">
        <v>371</v>
      </c>
    </row>
    <row r="55" spans="1:6" ht="12.75">
      <c r="A55" s="1" t="s">
        <v>21</v>
      </c>
      <c r="B55" s="1">
        <v>2</v>
      </c>
      <c r="C55" t="s">
        <v>386</v>
      </c>
      <c r="D55" t="s">
        <v>314</v>
      </c>
      <c r="E55" t="s">
        <v>259</v>
      </c>
      <c r="F55" t="s">
        <v>406</v>
      </c>
    </row>
    <row r="56" spans="1:6" ht="12.75">
      <c r="A56" s="1" t="s">
        <v>21</v>
      </c>
      <c r="B56" s="1">
        <v>1</v>
      </c>
      <c r="C56" t="s">
        <v>271</v>
      </c>
      <c r="D56" t="s">
        <v>314</v>
      </c>
      <c r="F56" t="s">
        <v>371</v>
      </c>
    </row>
    <row r="57" spans="1:6" ht="12.75">
      <c r="A57" s="1" t="s">
        <v>21</v>
      </c>
      <c r="B57" s="1">
        <v>1</v>
      </c>
      <c r="C57" t="s">
        <v>271</v>
      </c>
      <c r="D57" t="s">
        <v>314</v>
      </c>
      <c r="E57" t="s">
        <v>273</v>
      </c>
      <c r="F57" t="s">
        <v>371</v>
      </c>
    </row>
    <row r="58" spans="1:6" ht="12.75">
      <c r="A58" s="1" t="s">
        <v>21</v>
      </c>
      <c r="B58" s="1">
        <v>1</v>
      </c>
      <c r="C58" t="s">
        <v>271</v>
      </c>
      <c r="D58" t="s">
        <v>314</v>
      </c>
      <c r="E58" t="s">
        <v>259</v>
      </c>
      <c r="F58" t="s">
        <v>371</v>
      </c>
    </row>
    <row r="59" spans="1:6" ht="12.75">
      <c r="A59" s="1" t="s">
        <v>21</v>
      </c>
      <c r="B59" s="1">
        <v>2</v>
      </c>
      <c r="C59" t="s">
        <v>271</v>
      </c>
      <c r="D59" t="s">
        <v>314</v>
      </c>
      <c r="E59" t="s">
        <v>259</v>
      </c>
      <c r="F59" t="s">
        <v>371</v>
      </c>
    </row>
    <row r="60" spans="1:6" ht="12.75">
      <c r="A60" s="1" t="s">
        <v>21</v>
      </c>
      <c r="B60" s="1">
        <v>1</v>
      </c>
      <c r="C60" t="s">
        <v>271</v>
      </c>
      <c r="D60" t="s">
        <v>314</v>
      </c>
      <c r="E60" t="s">
        <v>259</v>
      </c>
      <c r="F60" t="s">
        <v>371</v>
      </c>
    </row>
    <row r="61" spans="1:6" ht="12.75">
      <c r="A61" s="1" t="s">
        <v>21</v>
      </c>
      <c r="B61" s="1">
        <v>1</v>
      </c>
      <c r="C61" t="s">
        <v>271</v>
      </c>
      <c r="D61" t="s">
        <v>314</v>
      </c>
      <c r="E61" t="s">
        <v>259</v>
      </c>
      <c r="F61" t="s">
        <v>371</v>
      </c>
    </row>
    <row r="62" spans="1:6" ht="12.75">
      <c r="A62" s="1" t="s">
        <v>21</v>
      </c>
      <c r="B62" s="1">
        <v>1</v>
      </c>
      <c r="C62" t="s">
        <v>271</v>
      </c>
      <c r="D62" t="s">
        <v>314</v>
      </c>
      <c r="E62" t="s">
        <v>261</v>
      </c>
      <c r="F62" t="s">
        <v>406</v>
      </c>
    </row>
    <row r="63" spans="1:6" ht="12.75">
      <c r="A63" s="1" t="s">
        <v>21</v>
      </c>
      <c r="B63" s="1">
        <v>1</v>
      </c>
      <c r="C63" t="s">
        <v>271</v>
      </c>
      <c r="D63" t="s">
        <v>314</v>
      </c>
      <c r="E63" t="s">
        <v>261</v>
      </c>
      <c r="F63" t="s">
        <v>406</v>
      </c>
    </row>
    <row r="64" spans="1:6" ht="12.75">
      <c r="A64" s="1" t="s">
        <v>21</v>
      </c>
      <c r="B64" s="1">
        <v>2</v>
      </c>
      <c r="C64" t="s">
        <v>271</v>
      </c>
      <c r="D64" t="s">
        <v>314</v>
      </c>
      <c r="E64" t="s">
        <v>259</v>
      </c>
      <c r="F64" t="s">
        <v>406</v>
      </c>
    </row>
    <row r="65" spans="1:6" ht="12.75">
      <c r="A65" s="1" t="s">
        <v>21</v>
      </c>
      <c r="B65" s="1">
        <v>1</v>
      </c>
      <c r="C65" t="s">
        <v>271</v>
      </c>
      <c r="D65" t="s">
        <v>314</v>
      </c>
      <c r="E65" t="s">
        <v>259</v>
      </c>
      <c r="F65" t="s">
        <v>406</v>
      </c>
    </row>
    <row r="66" spans="1:6" ht="12.75">
      <c r="A66" s="1" t="s">
        <v>21</v>
      </c>
      <c r="B66" s="1">
        <v>1</v>
      </c>
      <c r="C66" t="s">
        <v>271</v>
      </c>
      <c r="D66" t="s">
        <v>314</v>
      </c>
      <c r="E66" t="s">
        <v>259</v>
      </c>
      <c r="F66" t="s">
        <v>406</v>
      </c>
    </row>
    <row r="67" spans="1:6" ht="12.75">
      <c r="A67" s="1" t="s">
        <v>21</v>
      </c>
      <c r="B67" s="1">
        <v>1</v>
      </c>
      <c r="C67" t="s">
        <v>271</v>
      </c>
      <c r="D67" t="s">
        <v>314</v>
      </c>
      <c r="E67" t="s">
        <v>259</v>
      </c>
      <c r="F67" t="s">
        <v>406</v>
      </c>
    </row>
    <row r="68" spans="1:6" ht="12.75">
      <c r="A68" s="1" t="s">
        <v>21</v>
      </c>
      <c r="B68" s="1">
        <v>4</v>
      </c>
      <c r="C68" t="s">
        <v>271</v>
      </c>
      <c r="D68" t="s">
        <v>314</v>
      </c>
      <c r="F68" t="s">
        <v>427</v>
      </c>
    </row>
    <row r="69" spans="1:6" ht="12.75">
      <c r="A69" s="1" t="s">
        <v>21</v>
      </c>
      <c r="B69" s="1">
        <v>1</v>
      </c>
      <c r="C69" t="s">
        <v>271</v>
      </c>
      <c r="D69" t="s">
        <v>314</v>
      </c>
      <c r="E69" t="s">
        <v>301</v>
      </c>
      <c r="F69" t="s">
        <v>427</v>
      </c>
    </row>
    <row r="70" spans="1:6" ht="12.75">
      <c r="A70" s="1" t="s">
        <v>21</v>
      </c>
      <c r="B70" s="1">
        <v>1</v>
      </c>
      <c r="C70" t="s">
        <v>272</v>
      </c>
      <c r="D70" t="s">
        <v>314</v>
      </c>
      <c r="F70" t="s">
        <v>371</v>
      </c>
    </row>
    <row r="71" spans="1:6" ht="12.75">
      <c r="A71" s="1" t="s">
        <v>21</v>
      </c>
      <c r="B71" s="1">
        <v>1</v>
      </c>
      <c r="C71" t="s">
        <v>272</v>
      </c>
      <c r="D71" t="s">
        <v>314</v>
      </c>
      <c r="E71" t="s">
        <v>259</v>
      </c>
      <c r="F71" t="s">
        <v>371</v>
      </c>
    </row>
    <row r="72" spans="1:6" ht="12.75">
      <c r="A72" s="1" t="s">
        <v>21</v>
      </c>
      <c r="B72" s="1">
        <v>1</v>
      </c>
      <c r="C72" t="s">
        <v>272</v>
      </c>
      <c r="D72" t="s">
        <v>314</v>
      </c>
      <c r="E72" t="s">
        <v>259</v>
      </c>
      <c r="F72" t="s">
        <v>371</v>
      </c>
    </row>
    <row r="73" spans="1:6" ht="12.75">
      <c r="A73" s="1" t="s">
        <v>21</v>
      </c>
      <c r="B73" s="1">
        <v>1</v>
      </c>
      <c r="C73" t="s">
        <v>272</v>
      </c>
      <c r="D73" t="s">
        <v>314</v>
      </c>
      <c r="E73" t="s">
        <v>259</v>
      </c>
      <c r="F73" t="s">
        <v>406</v>
      </c>
    </row>
    <row r="74" spans="1:6" ht="12.75">
      <c r="A74" s="1" t="s">
        <v>21</v>
      </c>
      <c r="B74" s="1">
        <v>2</v>
      </c>
      <c r="C74" t="s">
        <v>272</v>
      </c>
      <c r="D74" t="s">
        <v>314</v>
      </c>
      <c r="E74" t="s">
        <v>259</v>
      </c>
      <c r="F74" t="s">
        <v>406</v>
      </c>
    </row>
    <row r="75" spans="1:6" ht="12.75">
      <c r="A75" s="1" t="s">
        <v>22</v>
      </c>
      <c r="B75" s="1">
        <v>1</v>
      </c>
      <c r="C75" t="s">
        <v>23</v>
      </c>
      <c r="D75" t="s">
        <v>387</v>
      </c>
      <c r="E75" t="s">
        <v>273</v>
      </c>
      <c r="F75" t="s">
        <v>371</v>
      </c>
    </row>
    <row r="76" spans="1:6" ht="12.75">
      <c r="A76" s="1" t="s">
        <v>22</v>
      </c>
      <c r="B76" s="1">
        <v>1</v>
      </c>
      <c r="C76" t="s">
        <v>23</v>
      </c>
      <c r="D76" t="s">
        <v>303</v>
      </c>
      <c r="E76" t="s">
        <v>261</v>
      </c>
      <c r="F76" t="s">
        <v>371</v>
      </c>
    </row>
    <row r="77" spans="1:6" ht="12.75">
      <c r="A77" s="1" t="s">
        <v>22</v>
      </c>
      <c r="B77" s="1">
        <v>1</v>
      </c>
      <c r="C77" t="s">
        <v>23</v>
      </c>
      <c r="D77" t="s">
        <v>393</v>
      </c>
      <c r="E77" t="s">
        <v>261</v>
      </c>
      <c r="F77" t="s">
        <v>371</v>
      </c>
    </row>
    <row r="78" spans="1:6" ht="12.75">
      <c r="A78" s="1" t="s">
        <v>22</v>
      </c>
      <c r="B78" s="1">
        <v>1</v>
      </c>
      <c r="C78" t="s">
        <v>23</v>
      </c>
      <c r="D78" t="s">
        <v>365</v>
      </c>
      <c r="E78" t="s">
        <v>261</v>
      </c>
      <c r="F78" t="s">
        <v>371</v>
      </c>
    </row>
    <row r="79" spans="1:6" ht="12.75">
      <c r="A79" s="1" t="s">
        <v>22</v>
      </c>
      <c r="B79" s="1">
        <v>1</v>
      </c>
      <c r="C79" t="s">
        <v>23</v>
      </c>
      <c r="E79" t="s">
        <v>259</v>
      </c>
      <c r="F79" t="s">
        <v>371</v>
      </c>
    </row>
    <row r="80" spans="1:6" ht="12.75">
      <c r="A80" s="1" t="s">
        <v>22</v>
      </c>
      <c r="B80" s="1">
        <v>1</v>
      </c>
      <c r="C80" t="s">
        <v>23</v>
      </c>
      <c r="D80" t="s">
        <v>334</v>
      </c>
      <c r="E80" t="s">
        <v>259</v>
      </c>
      <c r="F80" t="s">
        <v>371</v>
      </c>
    </row>
    <row r="81" spans="1:6" ht="12.75">
      <c r="A81" s="1" t="s">
        <v>22</v>
      </c>
      <c r="B81" s="1">
        <v>1</v>
      </c>
      <c r="C81" t="s">
        <v>23</v>
      </c>
      <c r="D81" t="s">
        <v>399</v>
      </c>
      <c r="E81" t="s">
        <v>259</v>
      </c>
      <c r="F81" t="s">
        <v>371</v>
      </c>
    </row>
    <row r="82" spans="1:6" ht="12.75">
      <c r="A82" s="1" t="s">
        <v>22</v>
      </c>
      <c r="B82" s="1">
        <v>1</v>
      </c>
      <c r="C82" t="s">
        <v>23</v>
      </c>
      <c r="D82" t="s">
        <v>334</v>
      </c>
      <c r="E82" t="s">
        <v>261</v>
      </c>
      <c r="F82" t="s">
        <v>406</v>
      </c>
    </row>
    <row r="83" spans="1:6" ht="12.75">
      <c r="A83" s="1" t="s">
        <v>22</v>
      </c>
      <c r="B83" s="1">
        <v>1</v>
      </c>
      <c r="C83" t="s">
        <v>23</v>
      </c>
      <c r="D83" t="s">
        <v>414</v>
      </c>
      <c r="E83" t="s">
        <v>261</v>
      </c>
      <c r="F83" t="s">
        <v>406</v>
      </c>
    </row>
    <row r="84" spans="1:6" ht="12.75">
      <c r="A84" s="1" t="s">
        <v>22</v>
      </c>
      <c r="B84" s="1">
        <v>1</v>
      </c>
      <c r="C84" t="s">
        <v>23</v>
      </c>
      <c r="D84" t="s">
        <v>365</v>
      </c>
      <c r="E84" t="s">
        <v>259</v>
      </c>
      <c r="F84" t="s">
        <v>406</v>
      </c>
    </row>
    <row r="85" spans="1:6" ht="12.75">
      <c r="A85" s="1" t="s">
        <v>22</v>
      </c>
      <c r="B85" s="1">
        <v>1</v>
      </c>
      <c r="C85" t="s">
        <v>25</v>
      </c>
      <c r="D85" t="s">
        <v>357</v>
      </c>
      <c r="E85" t="s">
        <v>273</v>
      </c>
      <c r="F85" t="s">
        <v>371</v>
      </c>
    </row>
    <row r="86" spans="1:6" ht="12.75">
      <c r="A86" s="1" t="s">
        <v>22</v>
      </c>
      <c r="B86" s="1">
        <v>1</v>
      </c>
      <c r="C86" t="s">
        <v>25</v>
      </c>
      <c r="D86" t="s">
        <v>394</v>
      </c>
      <c r="E86" t="s">
        <v>261</v>
      </c>
      <c r="F86" t="s">
        <v>371</v>
      </c>
    </row>
    <row r="87" spans="1:6" ht="12.75">
      <c r="A87" s="1" t="s">
        <v>22</v>
      </c>
      <c r="B87" s="1">
        <v>1</v>
      </c>
      <c r="C87" t="s">
        <v>25</v>
      </c>
      <c r="D87" t="s">
        <v>357</v>
      </c>
      <c r="E87" t="s">
        <v>273</v>
      </c>
      <c r="F87" t="s">
        <v>406</v>
      </c>
    </row>
    <row r="88" spans="1:6" ht="12.75">
      <c r="A88" s="1" t="s">
        <v>22</v>
      </c>
      <c r="B88" s="1">
        <v>1</v>
      </c>
      <c r="C88" t="s">
        <v>25</v>
      </c>
      <c r="D88" t="s">
        <v>415</v>
      </c>
      <c r="E88" t="s">
        <v>261</v>
      </c>
      <c r="F88" t="s">
        <v>406</v>
      </c>
    </row>
    <row r="89" spans="1:6" ht="12.75">
      <c r="A89" s="1" t="s">
        <v>22</v>
      </c>
      <c r="B89" s="1">
        <v>3</v>
      </c>
      <c r="C89" t="s">
        <v>25</v>
      </c>
      <c r="D89" t="s">
        <v>363</v>
      </c>
      <c r="E89" t="s">
        <v>261</v>
      </c>
      <c r="F89" t="s">
        <v>406</v>
      </c>
    </row>
    <row r="90" spans="1:6" ht="12.75">
      <c r="A90" s="1" t="s">
        <v>22</v>
      </c>
      <c r="B90" s="1">
        <v>1</v>
      </c>
      <c r="C90" t="s">
        <v>25</v>
      </c>
      <c r="D90" t="s">
        <v>419</v>
      </c>
      <c r="E90" t="s">
        <v>259</v>
      </c>
      <c r="F90" t="s">
        <v>406</v>
      </c>
    </row>
    <row r="91" spans="1:6" ht="12.75">
      <c r="A91" s="1" t="s">
        <v>22</v>
      </c>
      <c r="B91" s="1">
        <v>1</v>
      </c>
      <c r="C91" t="s">
        <v>25</v>
      </c>
      <c r="D91" t="s">
        <v>420</v>
      </c>
      <c r="E91" t="s">
        <v>259</v>
      </c>
      <c r="F91" t="s">
        <v>406</v>
      </c>
    </row>
    <row r="92" spans="1:6" ht="12.75">
      <c r="A92" s="1" t="s">
        <v>22</v>
      </c>
      <c r="B92" s="1">
        <v>1</v>
      </c>
      <c r="C92" t="s">
        <v>25</v>
      </c>
      <c r="D92" t="s">
        <v>421</v>
      </c>
      <c r="E92" t="s">
        <v>259</v>
      </c>
      <c r="F92" t="s">
        <v>406</v>
      </c>
    </row>
    <row r="93" spans="1:6" ht="12.75">
      <c r="A93" s="1" t="s">
        <v>22</v>
      </c>
      <c r="B93" s="1">
        <v>1</v>
      </c>
      <c r="C93" t="s">
        <v>25</v>
      </c>
      <c r="D93" t="s">
        <v>312</v>
      </c>
      <c r="E93" t="s">
        <v>259</v>
      </c>
      <c r="F93" t="s">
        <v>406</v>
      </c>
    </row>
    <row r="94" spans="1:6" ht="12.75">
      <c r="A94" s="1" t="s">
        <v>22</v>
      </c>
      <c r="B94" s="1">
        <v>1</v>
      </c>
      <c r="C94" t="s">
        <v>25</v>
      </c>
      <c r="D94" t="s">
        <v>415</v>
      </c>
      <c r="E94" t="s">
        <v>301</v>
      </c>
      <c r="F94" t="s">
        <v>406</v>
      </c>
    </row>
    <row r="95" spans="1:6" ht="12.75">
      <c r="A95" s="1" t="s">
        <v>22</v>
      </c>
      <c r="B95" s="1">
        <v>1</v>
      </c>
      <c r="C95" t="s">
        <v>26</v>
      </c>
      <c r="D95" t="s">
        <v>317</v>
      </c>
      <c r="E95" t="s">
        <v>273</v>
      </c>
      <c r="F95" t="s">
        <v>371</v>
      </c>
    </row>
    <row r="96" spans="1:6" ht="12.75">
      <c r="A96" s="1" t="s">
        <v>22</v>
      </c>
      <c r="B96" s="1">
        <v>1</v>
      </c>
      <c r="C96" t="s">
        <v>26</v>
      </c>
      <c r="D96" t="s">
        <v>388</v>
      </c>
      <c r="E96" t="s">
        <v>273</v>
      </c>
      <c r="F96" t="s">
        <v>371</v>
      </c>
    </row>
    <row r="97" spans="1:6" ht="12.75">
      <c r="A97" s="1" t="s">
        <v>22</v>
      </c>
      <c r="B97" s="1">
        <v>1</v>
      </c>
      <c r="C97" t="s">
        <v>26</v>
      </c>
      <c r="D97" t="s">
        <v>389</v>
      </c>
      <c r="E97" t="s">
        <v>273</v>
      </c>
      <c r="F97" t="s">
        <v>371</v>
      </c>
    </row>
    <row r="98" spans="1:6" ht="12.75">
      <c r="A98" s="1" t="s">
        <v>22</v>
      </c>
      <c r="B98" s="1">
        <v>1</v>
      </c>
      <c r="C98" t="s">
        <v>26</v>
      </c>
      <c r="D98" t="s">
        <v>390</v>
      </c>
      <c r="E98" t="s">
        <v>273</v>
      </c>
      <c r="F98" t="s">
        <v>371</v>
      </c>
    </row>
    <row r="99" spans="1:6" ht="12.75">
      <c r="A99" s="1" t="s">
        <v>22</v>
      </c>
      <c r="B99" s="1">
        <v>1</v>
      </c>
      <c r="C99" t="s">
        <v>26</v>
      </c>
      <c r="D99" t="s">
        <v>387</v>
      </c>
      <c r="E99" t="s">
        <v>273</v>
      </c>
      <c r="F99" t="s">
        <v>371</v>
      </c>
    </row>
    <row r="100" spans="1:6" ht="12.75">
      <c r="A100" s="1" t="s">
        <v>22</v>
      </c>
      <c r="B100" s="1">
        <v>1</v>
      </c>
      <c r="C100" t="s">
        <v>26</v>
      </c>
      <c r="D100" t="s">
        <v>391</v>
      </c>
      <c r="E100" t="s">
        <v>273</v>
      </c>
      <c r="F100" t="s">
        <v>371</v>
      </c>
    </row>
    <row r="101" spans="1:6" ht="12.75">
      <c r="A101" s="1" t="s">
        <v>22</v>
      </c>
      <c r="B101" s="1">
        <v>1</v>
      </c>
      <c r="C101" t="s">
        <v>26</v>
      </c>
      <c r="D101" t="s">
        <v>306</v>
      </c>
      <c r="E101" t="s">
        <v>392</v>
      </c>
      <c r="F101" t="s">
        <v>371</v>
      </c>
    </row>
    <row r="102" spans="1:6" ht="12.75">
      <c r="A102" s="1" t="s">
        <v>22</v>
      </c>
      <c r="B102" s="1">
        <v>1</v>
      </c>
      <c r="C102" t="s">
        <v>26</v>
      </c>
      <c r="D102" t="s">
        <v>307</v>
      </c>
      <c r="E102" t="s">
        <v>261</v>
      </c>
      <c r="F102" t="s">
        <v>371</v>
      </c>
    </row>
    <row r="103" spans="1:6" ht="12.75">
      <c r="A103" s="1" t="s">
        <v>22</v>
      </c>
      <c r="B103" s="1">
        <v>1</v>
      </c>
      <c r="C103" t="s">
        <v>26</v>
      </c>
      <c r="D103" t="s">
        <v>331</v>
      </c>
      <c r="E103" t="s">
        <v>261</v>
      </c>
      <c r="F103" t="s">
        <v>371</v>
      </c>
    </row>
    <row r="104" spans="1:6" ht="12.75">
      <c r="A104" s="1" t="s">
        <v>22</v>
      </c>
      <c r="B104" s="1">
        <v>1</v>
      </c>
      <c r="C104" t="s">
        <v>26</v>
      </c>
      <c r="D104" t="s">
        <v>395</v>
      </c>
      <c r="E104" t="s">
        <v>261</v>
      </c>
      <c r="F104" t="s">
        <v>371</v>
      </c>
    </row>
    <row r="105" spans="1:6" ht="12.75">
      <c r="A105" s="1" t="s">
        <v>22</v>
      </c>
      <c r="B105" s="1">
        <v>4</v>
      </c>
      <c r="C105" t="s">
        <v>26</v>
      </c>
      <c r="D105" t="s">
        <v>396</v>
      </c>
      <c r="E105" t="s">
        <v>261</v>
      </c>
      <c r="F105" t="s">
        <v>371</v>
      </c>
    </row>
    <row r="106" spans="1:6" ht="12.75">
      <c r="A106" s="1" t="s">
        <v>22</v>
      </c>
      <c r="B106" s="1">
        <v>2</v>
      </c>
      <c r="C106" t="s">
        <v>26</v>
      </c>
      <c r="D106" t="s">
        <v>306</v>
      </c>
      <c r="E106" t="s">
        <v>261</v>
      </c>
      <c r="F106" t="s">
        <v>371</v>
      </c>
    </row>
    <row r="107" spans="1:6" ht="12.75">
      <c r="A107" s="1" t="s">
        <v>22</v>
      </c>
      <c r="B107" s="1">
        <v>1</v>
      </c>
      <c r="C107" t="s">
        <v>26</v>
      </c>
      <c r="D107" t="s">
        <v>397</v>
      </c>
      <c r="E107" t="s">
        <v>261</v>
      </c>
      <c r="F107" t="s">
        <v>371</v>
      </c>
    </row>
    <row r="108" spans="1:6" ht="12.75">
      <c r="A108" s="1" t="s">
        <v>22</v>
      </c>
      <c r="B108" s="1">
        <v>1</v>
      </c>
      <c r="C108" t="s">
        <v>26</v>
      </c>
      <c r="D108" t="s">
        <v>400</v>
      </c>
      <c r="E108" t="s">
        <v>259</v>
      </c>
      <c r="F108" t="s">
        <v>371</v>
      </c>
    </row>
    <row r="109" spans="1:6" ht="12.75">
      <c r="A109" s="1" t="s">
        <v>22</v>
      </c>
      <c r="B109" s="1">
        <v>1</v>
      </c>
      <c r="C109" t="s">
        <v>26</v>
      </c>
      <c r="D109" t="s">
        <v>334</v>
      </c>
      <c r="E109" t="s">
        <v>259</v>
      </c>
      <c r="F109" t="s">
        <v>371</v>
      </c>
    </row>
    <row r="110" spans="1:6" ht="12.75">
      <c r="A110" s="1" t="s">
        <v>22</v>
      </c>
      <c r="B110" s="1">
        <v>1</v>
      </c>
      <c r="C110" t="s">
        <v>26</v>
      </c>
      <c r="D110" t="s">
        <v>401</v>
      </c>
      <c r="E110" t="s">
        <v>259</v>
      </c>
      <c r="F110" t="s">
        <v>371</v>
      </c>
    </row>
    <row r="111" spans="1:6" ht="12.75">
      <c r="A111" s="1" t="s">
        <v>22</v>
      </c>
      <c r="B111" s="1">
        <v>1</v>
      </c>
      <c r="C111" t="s">
        <v>26</v>
      </c>
      <c r="D111" t="s">
        <v>306</v>
      </c>
      <c r="E111" t="s">
        <v>259</v>
      </c>
      <c r="F111" t="s">
        <v>371</v>
      </c>
    </row>
    <row r="112" spans="1:6" ht="12.75">
      <c r="A112" s="1" t="s">
        <v>22</v>
      </c>
      <c r="B112" s="1">
        <v>1</v>
      </c>
      <c r="C112" t="s">
        <v>26</v>
      </c>
      <c r="E112" t="s">
        <v>301</v>
      </c>
      <c r="F112" t="s">
        <v>371</v>
      </c>
    </row>
    <row r="113" spans="1:6" ht="12.75">
      <c r="A113" s="1" t="s">
        <v>22</v>
      </c>
      <c r="B113" s="1">
        <v>1</v>
      </c>
      <c r="C113" t="s">
        <v>26</v>
      </c>
      <c r="D113" t="s">
        <v>317</v>
      </c>
      <c r="E113" t="s">
        <v>301</v>
      </c>
      <c r="F113" t="s">
        <v>371</v>
      </c>
    </row>
    <row r="114" spans="1:6" ht="12.75">
      <c r="A114" s="1" t="s">
        <v>22</v>
      </c>
      <c r="B114" s="1">
        <v>1</v>
      </c>
      <c r="C114" t="s">
        <v>26</v>
      </c>
      <c r="D114" t="s">
        <v>354</v>
      </c>
      <c r="E114" t="s">
        <v>301</v>
      </c>
      <c r="F114" t="s">
        <v>371</v>
      </c>
    </row>
    <row r="115" spans="1:6" ht="12.75">
      <c r="A115" s="1" t="s">
        <v>22</v>
      </c>
      <c r="B115" s="1">
        <v>1</v>
      </c>
      <c r="C115" t="s">
        <v>26</v>
      </c>
      <c r="D115" t="s">
        <v>402</v>
      </c>
      <c r="E115" t="s">
        <v>301</v>
      </c>
      <c r="F115" t="s">
        <v>371</v>
      </c>
    </row>
    <row r="116" spans="1:6" ht="12.75">
      <c r="A116" s="1" t="s">
        <v>22</v>
      </c>
      <c r="B116" s="1">
        <v>1</v>
      </c>
      <c r="C116" t="s">
        <v>26</v>
      </c>
      <c r="D116" t="s">
        <v>413</v>
      </c>
      <c r="E116" t="s">
        <v>273</v>
      </c>
      <c r="F116" t="s">
        <v>406</v>
      </c>
    </row>
    <row r="117" spans="1:6" ht="12.75">
      <c r="A117" s="1" t="s">
        <v>22</v>
      </c>
      <c r="B117" s="1">
        <v>2</v>
      </c>
      <c r="C117" t="s">
        <v>26</v>
      </c>
      <c r="D117" t="s">
        <v>387</v>
      </c>
      <c r="E117" t="s">
        <v>273</v>
      </c>
      <c r="F117" t="s">
        <v>406</v>
      </c>
    </row>
    <row r="118" spans="1:6" ht="12.75">
      <c r="A118" s="1" t="s">
        <v>22</v>
      </c>
      <c r="B118" s="1">
        <v>1</v>
      </c>
      <c r="C118" t="s">
        <v>26</v>
      </c>
      <c r="D118" t="s">
        <v>356</v>
      </c>
      <c r="E118" t="s">
        <v>273</v>
      </c>
      <c r="F118" t="s">
        <v>406</v>
      </c>
    </row>
    <row r="119" spans="1:6" ht="12.75">
      <c r="A119" s="1" t="s">
        <v>22</v>
      </c>
      <c r="B119" s="1">
        <v>1</v>
      </c>
      <c r="C119" t="s">
        <v>26</v>
      </c>
      <c r="E119" t="s">
        <v>261</v>
      </c>
      <c r="F119" t="s">
        <v>406</v>
      </c>
    </row>
    <row r="120" spans="1:6" ht="12.75">
      <c r="A120" s="1" t="s">
        <v>22</v>
      </c>
      <c r="B120" s="1">
        <v>1</v>
      </c>
      <c r="C120" t="s">
        <v>26</v>
      </c>
      <c r="D120" t="s">
        <v>396</v>
      </c>
      <c r="E120" t="s">
        <v>261</v>
      </c>
      <c r="F120" t="s">
        <v>406</v>
      </c>
    </row>
    <row r="121" spans="1:6" ht="12.75">
      <c r="A121" s="1" t="s">
        <v>22</v>
      </c>
      <c r="B121" s="1">
        <v>2</v>
      </c>
      <c r="C121" t="s">
        <v>26</v>
      </c>
      <c r="D121" t="s">
        <v>416</v>
      </c>
      <c r="E121" t="s">
        <v>261</v>
      </c>
      <c r="F121" t="s">
        <v>406</v>
      </c>
    </row>
    <row r="122" spans="1:6" ht="12.75">
      <c r="A122" s="1" t="s">
        <v>22</v>
      </c>
      <c r="B122" s="1">
        <v>2</v>
      </c>
      <c r="C122" t="s">
        <v>26</v>
      </c>
      <c r="D122" t="s">
        <v>288</v>
      </c>
      <c r="E122" t="s">
        <v>261</v>
      </c>
      <c r="F122" t="s">
        <v>406</v>
      </c>
    </row>
    <row r="123" spans="1:6" ht="12.75">
      <c r="A123" s="1" t="s">
        <v>22</v>
      </c>
      <c r="B123" s="1">
        <v>2</v>
      </c>
      <c r="C123" t="s">
        <v>26</v>
      </c>
      <c r="D123" t="s">
        <v>363</v>
      </c>
      <c r="E123" t="s">
        <v>261</v>
      </c>
      <c r="F123" t="s">
        <v>406</v>
      </c>
    </row>
    <row r="124" spans="1:6" ht="12.75">
      <c r="A124" s="1" t="s">
        <v>22</v>
      </c>
      <c r="B124" s="1">
        <v>2</v>
      </c>
      <c r="C124" t="s">
        <v>26</v>
      </c>
      <c r="D124" t="s">
        <v>306</v>
      </c>
      <c r="E124" t="s">
        <v>261</v>
      </c>
      <c r="F124" t="s">
        <v>406</v>
      </c>
    </row>
    <row r="125" spans="1:6" ht="12.75">
      <c r="A125" s="1" t="s">
        <v>22</v>
      </c>
      <c r="B125" s="1">
        <v>1</v>
      </c>
      <c r="C125" t="s">
        <v>26</v>
      </c>
      <c r="D125" t="s">
        <v>417</v>
      </c>
      <c r="E125" t="s">
        <v>261</v>
      </c>
      <c r="F125" t="s">
        <v>406</v>
      </c>
    </row>
    <row r="126" spans="1:6" ht="12.75">
      <c r="A126" s="1" t="s">
        <v>22</v>
      </c>
      <c r="B126" s="1">
        <v>1</v>
      </c>
      <c r="C126" t="s">
        <v>26</v>
      </c>
      <c r="D126" t="s">
        <v>418</v>
      </c>
      <c r="E126" t="s">
        <v>261</v>
      </c>
      <c r="F126" t="s">
        <v>406</v>
      </c>
    </row>
    <row r="127" spans="1:6" ht="12.75">
      <c r="A127" s="1" t="s">
        <v>22</v>
      </c>
      <c r="B127" s="1">
        <v>1</v>
      </c>
      <c r="C127" t="s">
        <v>26</v>
      </c>
      <c r="D127" t="s">
        <v>422</v>
      </c>
      <c r="E127" t="s">
        <v>259</v>
      </c>
      <c r="F127" t="s">
        <v>406</v>
      </c>
    </row>
    <row r="128" spans="1:6" ht="12.75">
      <c r="A128" s="1" t="s">
        <v>22</v>
      </c>
      <c r="B128" s="1">
        <v>2</v>
      </c>
      <c r="C128" t="s">
        <v>26</v>
      </c>
      <c r="D128" t="s">
        <v>380</v>
      </c>
      <c r="E128" t="s">
        <v>259</v>
      </c>
      <c r="F128" t="s">
        <v>406</v>
      </c>
    </row>
    <row r="129" spans="1:6" ht="12.75">
      <c r="A129" s="1" t="s">
        <v>22</v>
      </c>
      <c r="B129" s="1">
        <v>1</v>
      </c>
      <c r="C129" t="s">
        <v>26</v>
      </c>
      <c r="D129" t="s">
        <v>361</v>
      </c>
      <c r="E129" t="s">
        <v>259</v>
      </c>
      <c r="F129" t="s">
        <v>406</v>
      </c>
    </row>
    <row r="130" spans="1:6" ht="12.75">
      <c r="A130" s="1" t="s">
        <v>22</v>
      </c>
      <c r="B130" s="1">
        <v>3</v>
      </c>
      <c r="C130" t="s">
        <v>26</v>
      </c>
      <c r="D130" t="s">
        <v>288</v>
      </c>
      <c r="E130" t="s">
        <v>259</v>
      </c>
      <c r="F130" t="s">
        <v>406</v>
      </c>
    </row>
    <row r="131" spans="1:6" ht="12.75">
      <c r="A131" s="1" t="s">
        <v>22</v>
      </c>
      <c r="B131" s="1">
        <v>1</v>
      </c>
      <c r="C131" t="s">
        <v>26</v>
      </c>
      <c r="D131" t="s">
        <v>385</v>
      </c>
      <c r="E131" t="s">
        <v>259</v>
      </c>
      <c r="F131" t="s">
        <v>406</v>
      </c>
    </row>
    <row r="132" spans="1:6" ht="12.75">
      <c r="A132" s="1" t="s">
        <v>22</v>
      </c>
      <c r="B132" s="1">
        <v>1</v>
      </c>
      <c r="C132" t="s">
        <v>26</v>
      </c>
      <c r="D132" t="s">
        <v>312</v>
      </c>
      <c r="E132" t="s">
        <v>259</v>
      </c>
      <c r="F132" t="s">
        <v>406</v>
      </c>
    </row>
    <row r="133" spans="1:6" ht="12.75">
      <c r="A133" s="1" t="s">
        <v>22</v>
      </c>
      <c r="B133" s="1">
        <v>1</v>
      </c>
      <c r="C133" t="s">
        <v>26</v>
      </c>
      <c r="D133" t="s">
        <v>317</v>
      </c>
      <c r="E133" t="s">
        <v>301</v>
      </c>
      <c r="F133" t="s">
        <v>406</v>
      </c>
    </row>
    <row r="134" spans="1:6" ht="12.75">
      <c r="A134" s="1" t="s">
        <v>22</v>
      </c>
      <c r="B134" s="1">
        <v>1</v>
      </c>
      <c r="C134" t="s">
        <v>26</v>
      </c>
      <c r="D134" t="s">
        <v>354</v>
      </c>
      <c r="E134" t="s">
        <v>301</v>
      </c>
      <c r="F134" t="s">
        <v>406</v>
      </c>
    </row>
    <row r="135" spans="1:6" ht="12.75">
      <c r="A135" s="1" t="s">
        <v>22</v>
      </c>
      <c r="B135" s="1">
        <v>1</v>
      </c>
      <c r="C135" t="s">
        <v>26</v>
      </c>
      <c r="D135" t="s">
        <v>423</v>
      </c>
      <c r="E135" t="s">
        <v>301</v>
      </c>
      <c r="F135" t="s">
        <v>406</v>
      </c>
    </row>
    <row r="136" spans="1:6" ht="12.75">
      <c r="A136" s="1" t="s">
        <v>22</v>
      </c>
      <c r="B136" s="1">
        <v>2</v>
      </c>
      <c r="C136" t="s">
        <v>27</v>
      </c>
      <c r="D136" t="s">
        <v>360</v>
      </c>
      <c r="E136" t="s">
        <v>259</v>
      </c>
      <c r="F136" t="s">
        <v>371</v>
      </c>
    </row>
    <row r="137" spans="1:6" ht="12.75">
      <c r="A137" s="1" t="s">
        <v>22</v>
      </c>
      <c r="B137" s="1">
        <v>1</v>
      </c>
      <c r="C137" t="s">
        <v>27</v>
      </c>
      <c r="D137" t="s">
        <v>329</v>
      </c>
      <c r="E137" t="s">
        <v>261</v>
      </c>
      <c r="F137" t="s">
        <v>406</v>
      </c>
    </row>
    <row r="138" spans="1:6" ht="12.75">
      <c r="A138" s="1" t="s">
        <v>22</v>
      </c>
      <c r="B138" s="1">
        <v>1</v>
      </c>
      <c r="C138" t="s">
        <v>28</v>
      </c>
      <c r="E138" t="s">
        <v>261</v>
      </c>
      <c r="F138" t="s">
        <v>371</v>
      </c>
    </row>
    <row r="139" spans="1:6" ht="12.75">
      <c r="A139" s="1" t="s">
        <v>22</v>
      </c>
      <c r="B139" s="1">
        <v>1</v>
      </c>
      <c r="C139" t="s">
        <v>28</v>
      </c>
      <c r="D139" t="s">
        <v>398</v>
      </c>
      <c r="E139" t="s">
        <v>261</v>
      </c>
      <c r="F139" t="s">
        <v>371</v>
      </c>
    </row>
    <row r="140" spans="1:6" ht="12.75">
      <c r="A140" s="1" t="s">
        <v>22</v>
      </c>
      <c r="B140" s="1">
        <v>1</v>
      </c>
      <c r="C140" t="s">
        <v>28</v>
      </c>
      <c r="D140" t="s">
        <v>312</v>
      </c>
      <c r="E140" t="s">
        <v>261</v>
      </c>
      <c r="F140" t="s">
        <v>371</v>
      </c>
    </row>
    <row r="141" spans="1:6" ht="12.75">
      <c r="A141" s="1" t="s">
        <v>22</v>
      </c>
      <c r="B141" s="1">
        <v>1</v>
      </c>
      <c r="C141" t="s">
        <v>28</v>
      </c>
      <c r="D141" t="s">
        <v>363</v>
      </c>
      <c r="E141" t="s">
        <v>259</v>
      </c>
      <c r="F141" t="s">
        <v>371</v>
      </c>
    </row>
    <row r="142" spans="1:6" ht="12.75">
      <c r="A142" s="1" t="s">
        <v>22</v>
      </c>
      <c r="B142" s="1">
        <v>1</v>
      </c>
      <c r="C142" t="s">
        <v>28</v>
      </c>
      <c r="D142" t="s">
        <v>312</v>
      </c>
      <c r="E142" t="s">
        <v>259</v>
      </c>
      <c r="F142" t="s">
        <v>371</v>
      </c>
    </row>
    <row r="143" spans="1:6" ht="12.75">
      <c r="A143" s="1" t="s">
        <v>22</v>
      </c>
      <c r="B143" s="1">
        <v>1</v>
      </c>
      <c r="C143" t="s">
        <v>28</v>
      </c>
      <c r="D143" t="s">
        <v>306</v>
      </c>
      <c r="E143" t="s">
        <v>259</v>
      </c>
      <c r="F143" t="s">
        <v>406</v>
      </c>
    </row>
    <row r="144" spans="1:6" ht="12.75">
      <c r="A144" s="1" t="s">
        <v>22</v>
      </c>
      <c r="B144" s="1">
        <v>1</v>
      </c>
      <c r="C144" t="s">
        <v>28</v>
      </c>
      <c r="D144" t="s">
        <v>312</v>
      </c>
      <c r="E144" t="s">
        <v>259</v>
      </c>
      <c r="F144" t="s">
        <v>406</v>
      </c>
    </row>
    <row r="145" spans="1:6" ht="12.75">
      <c r="A145" s="1" t="s">
        <v>29</v>
      </c>
      <c r="B145" s="1">
        <v>1</v>
      </c>
      <c r="C145" t="s">
        <v>187</v>
      </c>
      <c r="D145" t="s">
        <v>306</v>
      </c>
      <c r="E145" t="s">
        <v>392</v>
      </c>
      <c r="F145" t="s">
        <v>406</v>
      </c>
    </row>
    <row r="146" spans="1:6" ht="12.75">
      <c r="A146" s="1" t="s">
        <v>29</v>
      </c>
      <c r="B146" s="1">
        <v>1</v>
      </c>
      <c r="C146" t="s">
        <v>187</v>
      </c>
      <c r="D146" t="s">
        <v>424</v>
      </c>
      <c r="E146" t="s">
        <v>261</v>
      </c>
      <c r="F146" t="s">
        <v>406</v>
      </c>
    </row>
    <row r="147" spans="1:6" ht="12.75">
      <c r="A147" s="1" t="s">
        <v>29</v>
      </c>
      <c r="B147" s="1">
        <v>1</v>
      </c>
      <c r="C147" t="s">
        <v>188</v>
      </c>
      <c r="D147" t="s">
        <v>403</v>
      </c>
      <c r="E147" t="s">
        <v>259</v>
      </c>
      <c r="F147" t="s">
        <v>371</v>
      </c>
    </row>
    <row r="148" spans="1:6" ht="12.75">
      <c r="A148" s="1" t="s">
        <v>31</v>
      </c>
      <c r="B148" s="1">
        <v>1</v>
      </c>
      <c r="C148" t="s">
        <v>12</v>
      </c>
      <c r="D148" t="s">
        <v>404</v>
      </c>
      <c r="F148" t="s">
        <v>371</v>
      </c>
    </row>
    <row r="149" spans="1:6" ht="12.75">
      <c r="A149" s="1" t="s">
        <v>31</v>
      </c>
      <c r="B149" s="1">
        <v>1</v>
      </c>
      <c r="C149" t="s">
        <v>12</v>
      </c>
      <c r="D149" t="s">
        <v>425</v>
      </c>
      <c r="F149" t="s">
        <v>406</v>
      </c>
    </row>
    <row r="150" spans="1:6" ht="12.75">
      <c r="A150" s="1" t="s">
        <v>31</v>
      </c>
      <c r="B150" s="1">
        <v>1</v>
      </c>
      <c r="C150" t="s">
        <v>12</v>
      </c>
      <c r="D150" t="s">
        <v>426</v>
      </c>
      <c r="F150" t="s">
        <v>406</v>
      </c>
    </row>
    <row r="151" spans="1:6" ht="12.75">
      <c r="A151" s="1" t="s">
        <v>31</v>
      </c>
      <c r="B151" s="1">
        <v>1</v>
      </c>
      <c r="C151" t="s">
        <v>12</v>
      </c>
      <c r="D151" t="s">
        <v>337</v>
      </c>
      <c r="E151" t="s">
        <v>261</v>
      </c>
      <c r="F151" t="s">
        <v>406</v>
      </c>
    </row>
    <row r="152" spans="1:6" ht="12.75">
      <c r="A152" s="1" t="s">
        <v>31</v>
      </c>
      <c r="B152" s="1">
        <v>1</v>
      </c>
      <c r="C152" t="s">
        <v>283</v>
      </c>
      <c r="D152" t="s">
        <v>368</v>
      </c>
      <c r="F152" t="s">
        <v>371</v>
      </c>
    </row>
    <row r="153" spans="1:6" ht="12.75">
      <c r="A153" s="1" t="s">
        <v>31</v>
      </c>
      <c r="B153" s="1">
        <v>1</v>
      </c>
      <c r="C153" t="s">
        <v>283</v>
      </c>
      <c r="D153" t="s">
        <v>405</v>
      </c>
      <c r="F153" t="s">
        <v>371</v>
      </c>
    </row>
    <row r="154" spans="1:6" ht="12.75">
      <c r="A154" s="1" t="s">
        <v>31</v>
      </c>
      <c r="B154" s="1">
        <v>1</v>
      </c>
      <c r="C154" t="s">
        <v>278</v>
      </c>
      <c r="D154" t="s">
        <v>285</v>
      </c>
      <c r="F154" t="s">
        <v>371</v>
      </c>
    </row>
    <row r="155" spans="1:6" ht="12.75">
      <c r="A155" s="1" t="s">
        <v>31</v>
      </c>
      <c r="B155" s="1">
        <v>1</v>
      </c>
      <c r="C155" t="s">
        <v>278</v>
      </c>
      <c r="D155" t="s">
        <v>285</v>
      </c>
      <c r="E155" t="s">
        <v>261</v>
      </c>
      <c r="F155" t="s">
        <v>371</v>
      </c>
    </row>
    <row r="156" spans="1:6" ht="12.75">
      <c r="A156" s="1" t="s">
        <v>31</v>
      </c>
      <c r="B156" s="1">
        <v>1</v>
      </c>
      <c r="C156" t="s">
        <v>278</v>
      </c>
      <c r="D156" t="s">
        <v>266</v>
      </c>
      <c r="E156" t="s">
        <v>259</v>
      </c>
      <c r="F156" t="s">
        <v>371</v>
      </c>
    </row>
    <row r="157" spans="1:6" ht="12.75">
      <c r="A157" s="1" t="s">
        <v>31</v>
      </c>
      <c r="B157" s="1">
        <v>1</v>
      </c>
      <c r="C157" t="s">
        <v>278</v>
      </c>
      <c r="F157" t="s">
        <v>406</v>
      </c>
    </row>
    <row r="158" spans="1:6" ht="12.75">
      <c r="A158" s="1" t="s">
        <v>31</v>
      </c>
      <c r="B158" s="1">
        <v>2</v>
      </c>
      <c r="C158" t="s">
        <v>278</v>
      </c>
      <c r="D158" t="s">
        <v>285</v>
      </c>
      <c r="F158" t="s">
        <v>406</v>
      </c>
    </row>
    <row r="159" spans="1:6" ht="12.75">
      <c r="A159" s="1" t="s">
        <v>31</v>
      </c>
      <c r="B159" s="1">
        <v>1</v>
      </c>
      <c r="C159" t="s">
        <v>278</v>
      </c>
      <c r="D159" t="s">
        <v>419</v>
      </c>
      <c r="F159" t="s">
        <v>406</v>
      </c>
    </row>
    <row r="160" spans="1:6" ht="12.75">
      <c r="A160" s="1" t="s">
        <v>31</v>
      </c>
      <c r="B160" s="1">
        <v>1</v>
      </c>
      <c r="C160" t="s">
        <v>278</v>
      </c>
      <c r="D160" t="s">
        <v>285</v>
      </c>
      <c r="E160" t="s">
        <v>259</v>
      </c>
      <c r="F160" t="s">
        <v>406</v>
      </c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7" ht="12.75">
      <c r="B167" s="4"/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Januar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115</v>
      </c>
      <c r="D1" s="80" t="s">
        <v>230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231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10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7</v>
      </c>
      <c r="D5" s="42">
        <v>3</v>
      </c>
      <c r="E5" s="36">
        <f aca="true" t="shared" si="0" ref="E5:E11">SUM(C5:D5)</f>
        <v>10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9751.14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256</v>
      </c>
      <c r="K7" s="27">
        <v>857.7</v>
      </c>
      <c r="L7" t="s">
        <v>91</v>
      </c>
    </row>
    <row r="8" spans="1:12" ht="12.75">
      <c r="A8" s="21" t="s">
        <v>10</v>
      </c>
      <c r="B8" t="s">
        <v>138</v>
      </c>
      <c r="C8" s="41">
        <v>2</v>
      </c>
      <c r="D8" s="42"/>
      <c r="E8" s="36">
        <f t="shared" si="0"/>
        <v>2</v>
      </c>
      <c r="F8" s="36">
        <v>5</v>
      </c>
      <c r="G8" s="36">
        <f>SUM(E8+E9+E11-F8)</f>
        <v>1</v>
      </c>
      <c r="H8" t="s">
        <v>59</v>
      </c>
      <c r="I8" s="21" t="s">
        <v>144</v>
      </c>
      <c r="J8" s="1" t="s">
        <v>160</v>
      </c>
      <c r="K8" s="27">
        <v>20345.04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>
        <v>3</v>
      </c>
      <c r="E9" s="36">
        <f t="shared" si="0"/>
        <v>4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3796.5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17</v>
      </c>
      <c r="D13" s="42">
        <v>7</v>
      </c>
      <c r="E13" s="36">
        <f aca="true" t="shared" si="1" ref="E13:E21">SUM(C13:D13)</f>
        <v>24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14091.15</v>
      </c>
      <c r="L13" t="s">
        <v>91</v>
      </c>
    </row>
    <row r="14" spans="1:12" ht="12.75">
      <c r="A14" s="21" t="s">
        <v>181</v>
      </c>
      <c r="B14" t="s">
        <v>242</v>
      </c>
      <c r="C14" s="41"/>
      <c r="D14" s="42"/>
      <c r="E14" s="36">
        <f>SUM(C14:D14)</f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5</v>
      </c>
      <c r="D15" s="42">
        <v>2</v>
      </c>
      <c r="E15" s="36">
        <f t="shared" si="1"/>
        <v>7</v>
      </c>
      <c r="F15" s="36">
        <v>8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6106.4</v>
      </c>
      <c r="L15" t="s">
        <v>91</v>
      </c>
    </row>
    <row r="16" spans="1:12" ht="12.75">
      <c r="A16" s="21" t="s">
        <v>15</v>
      </c>
      <c r="B16" t="s">
        <v>16</v>
      </c>
      <c r="C16" s="41">
        <v>4</v>
      </c>
      <c r="D16" s="42">
        <v>2</v>
      </c>
      <c r="E16" s="36">
        <f t="shared" si="1"/>
        <v>6</v>
      </c>
      <c r="F16" s="36">
        <v>8</v>
      </c>
      <c r="G16" s="36">
        <f t="shared" si="2"/>
        <v>-2</v>
      </c>
      <c r="H16" t="s">
        <v>58</v>
      </c>
      <c r="I16" s="21" t="s">
        <v>148</v>
      </c>
      <c r="J16" s="1" t="s">
        <v>36</v>
      </c>
      <c r="K16" s="27">
        <v>5631.86</v>
      </c>
      <c r="L16" t="s">
        <v>91</v>
      </c>
    </row>
    <row r="17" spans="1:12" ht="12.75">
      <c r="A17" s="21" t="s">
        <v>17</v>
      </c>
      <c r="B17" t="s">
        <v>18</v>
      </c>
      <c r="C17" s="41">
        <v>7</v>
      </c>
      <c r="D17" s="42">
        <v>8</v>
      </c>
      <c r="E17" s="36">
        <f t="shared" si="1"/>
        <v>15</v>
      </c>
      <c r="F17" s="36">
        <v>15</v>
      </c>
      <c r="G17" s="36">
        <f t="shared" si="2"/>
        <v>0</v>
      </c>
      <c r="H17" t="s">
        <v>58</v>
      </c>
      <c r="I17" s="21" t="s">
        <v>149</v>
      </c>
      <c r="J17" s="1" t="s">
        <v>37</v>
      </c>
      <c r="K17" s="27">
        <v>11818.69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245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246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>
        <v>1150.29</v>
      </c>
      <c r="L20" t="s">
        <v>91</v>
      </c>
    </row>
    <row r="21" spans="1:12" ht="12.75">
      <c r="A21" s="21" t="s">
        <v>185</v>
      </c>
      <c r="B21" t="s">
        <v>226</v>
      </c>
      <c r="C21" s="41"/>
      <c r="D21" s="42">
        <v>1</v>
      </c>
      <c r="E21" s="36">
        <f t="shared" si="1"/>
        <v>1</v>
      </c>
      <c r="F21" s="36">
        <v>1</v>
      </c>
      <c r="G21" s="36">
        <f t="shared" si="2"/>
        <v>0</v>
      </c>
      <c r="H21" t="s">
        <v>58</v>
      </c>
      <c r="I21" s="33" t="s">
        <v>247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7</v>
      </c>
      <c r="D23" s="42">
        <v>6</v>
      </c>
      <c r="E23" s="36">
        <f>SUM(C23:D23)</f>
        <v>13</v>
      </c>
      <c r="F23" s="36">
        <v>13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10658.43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248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248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248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202</v>
      </c>
      <c r="C28" s="41">
        <v>12</v>
      </c>
      <c r="D28" s="42">
        <v>8</v>
      </c>
      <c r="E28" s="36">
        <f aca="true" t="shared" si="3" ref="E28:E33">SUM(C28:D28)</f>
        <v>20</v>
      </c>
      <c r="F28" s="36">
        <v>37</v>
      </c>
      <c r="G28" s="36">
        <f>SUM(E28+E29+E30+E31+E32+E33-F28)</f>
        <v>-3</v>
      </c>
      <c r="H28" t="s">
        <v>59</v>
      </c>
      <c r="I28" s="21" t="s">
        <v>151</v>
      </c>
      <c r="J28" s="1" t="s">
        <v>49</v>
      </c>
      <c r="K28" s="27">
        <v>16279.69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/>
      <c r="L29" t="s">
        <v>91</v>
      </c>
    </row>
    <row r="30" spans="1:12" ht="12.75">
      <c r="A30" s="21" t="s">
        <v>21</v>
      </c>
      <c r="B30" t="s">
        <v>238</v>
      </c>
      <c r="C30" s="41">
        <v>7</v>
      </c>
      <c r="D30" s="42">
        <v>5</v>
      </c>
      <c r="E30" s="36">
        <f t="shared" si="3"/>
        <v>12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235</v>
      </c>
      <c r="K30" s="27">
        <v>26619.92</v>
      </c>
      <c r="L30" t="s">
        <v>91</v>
      </c>
    </row>
    <row r="31" spans="1:12" ht="12.75">
      <c r="A31" s="21" t="s">
        <v>21</v>
      </c>
      <c r="B31" t="s">
        <v>203</v>
      </c>
      <c r="C31" s="41"/>
      <c r="D31" s="42">
        <v>2</v>
      </c>
      <c r="E31" s="36">
        <f t="shared" si="3"/>
        <v>2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3726.62</v>
      </c>
      <c r="L31" t="s">
        <v>91</v>
      </c>
    </row>
    <row r="32" spans="1:12" ht="12.75">
      <c r="A32" s="21" t="s">
        <v>21</v>
      </c>
      <c r="B32" t="s">
        <v>239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236</v>
      </c>
      <c r="K32" s="27"/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3778.25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/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/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12</v>
      </c>
      <c r="D38" s="42">
        <v>5</v>
      </c>
      <c r="E38" s="36">
        <f aca="true" t="shared" si="4" ref="E38:E45">SUM(C38:D38)</f>
        <v>17</v>
      </c>
      <c r="F38" s="36">
        <v>33</v>
      </c>
      <c r="G38" s="36">
        <f>SUM(E38+E42+E53-F38)</f>
        <v>-3</v>
      </c>
      <c r="H38" t="s">
        <v>59</v>
      </c>
      <c r="I38" s="21" t="s">
        <v>152</v>
      </c>
      <c r="J38" s="1" t="s">
        <v>167</v>
      </c>
      <c r="K38" s="27">
        <v>63089.38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3</v>
      </c>
      <c r="D40" s="42">
        <v>9</v>
      </c>
      <c r="E40" s="36">
        <f t="shared" si="4"/>
        <v>12</v>
      </c>
      <c r="F40" s="36">
        <v>12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26332</v>
      </c>
      <c r="L40" t="s">
        <v>91</v>
      </c>
    </row>
    <row r="41" spans="1:12" ht="12.75">
      <c r="A41" s="21" t="s">
        <v>22</v>
      </c>
      <c r="B41" t="s">
        <v>26</v>
      </c>
      <c r="C41" s="41">
        <v>18</v>
      </c>
      <c r="D41" s="42">
        <v>17</v>
      </c>
      <c r="E41" s="36">
        <f t="shared" si="4"/>
        <v>35</v>
      </c>
      <c r="F41" s="36">
        <v>37</v>
      </c>
      <c r="G41" s="36">
        <f>SUM(E41+E19+E49-F41)</f>
        <v>-2</v>
      </c>
      <c r="H41" t="s">
        <v>59</v>
      </c>
      <c r="I41" s="21" t="s">
        <v>155</v>
      </c>
      <c r="J41" s="1" t="s">
        <v>43</v>
      </c>
      <c r="K41" s="27">
        <v>107142.61</v>
      </c>
      <c r="L41" t="s">
        <v>91</v>
      </c>
    </row>
    <row r="42" spans="1:12" ht="12.75">
      <c r="A42" s="21" t="s">
        <v>22</v>
      </c>
      <c r="B42" t="s">
        <v>27</v>
      </c>
      <c r="C42" s="41">
        <v>6</v>
      </c>
      <c r="D42" s="42">
        <v>7</v>
      </c>
      <c r="E42" s="36">
        <f t="shared" si="4"/>
        <v>13</v>
      </c>
      <c r="F42" s="36" t="s">
        <v>169</v>
      </c>
      <c r="G42" s="36" t="s">
        <v>245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6</v>
      </c>
      <c r="D43" s="42">
        <v>2</v>
      </c>
      <c r="E43" s="36">
        <f t="shared" si="4"/>
        <v>8</v>
      </c>
      <c r="F43" s="36">
        <v>8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12542.13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>
        <v>1</v>
      </c>
      <c r="G44" s="36">
        <f>SUM(E44-F44)</f>
        <v>-1</v>
      </c>
      <c r="H44" t="s">
        <v>58</v>
      </c>
      <c r="I44" s="21" t="s">
        <v>157</v>
      </c>
      <c r="J44" s="1" t="s">
        <v>45</v>
      </c>
      <c r="K44" s="27">
        <v>5276.22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7340.96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7</v>
      </c>
      <c r="D47" s="42">
        <v>5</v>
      </c>
      <c r="E47" s="36">
        <f aca="true" t="shared" si="5" ref="E47:E55">SUM(C47:D47)</f>
        <v>12</v>
      </c>
      <c r="F47" s="36">
        <v>47</v>
      </c>
      <c r="G47" s="36">
        <f>SUM(E47+E13+E14+E20+E54+E55-F47)</f>
        <v>-3</v>
      </c>
      <c r="H47" t="s">
        <v>58</v>
      </c>
      <c r="I47" s="21" t="s">
        <v>146</v>
      </c>
      <c r="J47" s="1" t="s">
        <v>164</v>
      </c>
      <c r="K47" s="27">
        <v>4199.42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249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12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246</v>
      </c>
      <c r="H49" t="s">
        <v>59</v>
      </c>
      <c r="I49" s="33" t="s">
        <v>155</v>
      </c>
      <c r="J49" s="1" t="s">
        <v>210</v>
      </c>
      <c r="K49" s="27"/>
      <c r="L49" t="s">
        <v>91</v>
      </c>
    </row>
    <row r="50" spans="1:12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250</v>
      </c>
      <c r="H50" t="s">
        <v>59</v>
      </c>
      <c r="I50" s="33" t="s">
        <v>156</v>
      </c>
      <c r="J50" s="1" t="s">
        <v>211</v>
      </c>
      <c r="K50" s="27"/>
      <c r="L50" t="s">
        <v>91</v>
      </c>
    </row>
    <row r="51" spans="1:12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251</v>
      </c>
      <c r="H51" t="s">
        <v>59</v>
      </c>
      <c r="I51" s="33" t="s">
        <v>154</v>
      </c>
      <c r="J51" s="1" t="s">
        <v>212</v>
      </c>
      <c r="K51" s="27"/>
      <c r="L51" t="s">
        <v>91</v>
      </c>
    </row>
    <row r="52" spans="1:12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252</v>
      </c>
      <c r="H52" t="s">
        <v>59</v>
      </c>
      <c r="I52" s="33" t="s">
        <v>153</v>
      </c>
      <c r="J52" s="1" t="s">
        <v>213</v>
      </c>
      <c r="K52" s="27"/>
      <c r="L52" t="s">
        <v>91</v>
      </c>
    </row>
    <row r="53" spans="1:12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245</v>
      </c>
      <c r="H53" t="s">
        <v>59</v>
      </c>
      <c r="I53" s="1" t="s">
        <v>152</v>
      </c>
      <c r="J53" s="1" t="s">
        <v>214</v>
      </c>
      <c r="K53" s="27"/>
      <c r="L53" t="s">
        <v>91</v>
      </c>
    </row>
    <row r="54" spans="1:12" ht="12.75">
      <c r="A54" s="21" t="s">
        <v>31</v>
      </c>
      <c r="B54" t="s">
        <v>459</v>
      </c>
      <c r="C54" s="41"/>
      <c r="D54" s="42">
        <v>3</v>
      </c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244</v>
      </c>
      <c r="K54" s="27">
        <v>2369.39</v>
      </c>
      <c r="L54" t="s">
        <v>91</v>
      </c>
    </row>
    <row r="55" spans="1:12" ht="12.75">
      <c r="A55" s="21" t="s">
        <v>31</v>
      </c>
      <c r="B55" t="s">
        <v>254</v>
      </c>
      <c r="C55" s="41">
        <v>5</v>
      </c>
      <c r="D55" s="42"/>
      <c r="E55" s="36">
        <f t="shared" si="5"/>
        <v>5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253</v>
      </c>
      <c r="K55" s="27">
        <v>505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" customHeight="1">
      <c r="A58" s="21" t="s">
        <v>223</v>
      </c>
      <c r="B58" t="s">
        <v>222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150.4</v>
      </c>
      <c r="L58" t="s">
        <v>91</v>
      </c>
    </row>
    <row r="59" spans="1:12" ht="12" customHeight="1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" customHeight="1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" customHeight="1">
      <c r="A61" s="21"/>
      <c r="C61" s="76">
        <f>SUM(C4:C58)</f>
        <v>127</v>
      </c>
      <c r="D61" s="76">
        <f>SUM(D4:D58)</f>
        <v>95</v>
      </c>
      <c r="E61" s="76">
        <f>SUM(E4:E59)</f>
        <v>222</v>
      </c>
      <c r="F61" s="76">
        <f>SUM(F4:F59)</f>
        <v>236</v>
      </c>
      <c r="G61" s="76">
        <f>SUM(G57+G47+G45+G44+G43+G41+G40+G39+G38+G28+G23+G21+G17+G16+G15+G10+G8+G7+G4)</f>
        <v>-14</v>
      </c>
      <c r="H61"/>
      <c r="J61" s="32" t="s">
        <v>171</v>
      </c>
      <c r="K61" s="18">
        <f>SUM(K4:K60)</f>
        <v>363559.19</v>
      </c>
      <c r="L61" t="s">
        <v>91</v>
      </c>
    </row>
    <row r="62" spans="1:10" ht="12" customHeight="1">
      <c r="A62" s="81">
        <v>39114</v>
      </c>
      <c r="B62" s="77" t="s">
        <v>172</v>
      </c>
      <c r="D62" s="1"/>
      <c r="E62" s="1"/>
      <c r="H62"/>
      <c r="J62" s="1"/>
    </row>
    <row r="63" spans="1:11" ht="12" customHeight="1">
      <c r="A63" s="101">
        <v>39197</v>
      </c>
      <c r="B63" s="78" t="s">
        <v>462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99">
        <v>39321</v>
      </c>
      <c r="B64" s="79" t="s">
        <v>255</v>
      </c>
      <c r="D64" s="1"/>
      <c r="E64" s="1"/>
      <c r="F64" s="11" t="s">
        <v>61</v>
      </c>
      <c r="G64" s="21">
        <f>SUM(E7+E10+E13+E14+E20+E15+E16+E17+E18+E21+E44+E47+E54+E55)</f>
        <v>74</v>
      </c>
      <c r="H64"/>
      <c r="I64" s="17"/>
      <c r="J64" s="11" t="s">
        <v>61</v>
      </c>
      <c r="K64" s="39">
        <f>SUM(K7+K10+K13+K14+K15+K16+K17+K18+K20+K21+K44+K47+K54+K55)</f>
        <v>52006.12</v>
      </c>
      <c r="L64" t="s">
        <v>91</v>
      </c>
    </row>
    <row r="65" spans="2:12" ht="12" customHeight="1">
      <c r="B65" s="5" t="s">
        <v>60</v>
      </c>
      <c r="C65" s="4"/>
      <c r="D65" s="4"/>
      <c r="E65" s="1"/>
      <c r="F65" s="11" t="s">
        <v>62</v>
      </c>
      <c r="G65" s="21">
        <f>SUM(E4+E5+E23+E26)</f>
        <v>23</v>
      </c>
      <c r="H65"/>
      <c r="I65" s="17"/>
      <c r="J65" s="11" t="s">
        <v>62</v>
      </c>
      <c r="K65" s="39">
        <f>SUM(K4+K5+K23+K24+K25+K26)</f>
        <v>20409.57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125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291143.50000000006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222</v>
      </c>
      <c r="H67"/>
      <c r="I67" s="18"/>
      <c r="J67" s="11" t="s">
        <v>66</v>
      </c>
      <c r="K67" s="18">
        <f>SUM(K64:K66)</f>
        <v>363559.19000000006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Januar 2007</oddHeader>
    <oddFooter>&amp;R&amp;8&amp;UDiese Aufstellung finden Sie auch unter :
&amp;UJugTransfer / Jug 4000 / Haushalt / HzE Statistik /  HzE Statistik 2007 / HzE Statistik 0107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2007-08-29T07:22:10Z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